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120" windowHeight="12090" tabRatio="789" activeTab="11"/>
  </bookViews>
  <sheets>
    <sheet name="封面 " sheetId="30" r:id="rId1"/>
    <sheet name="目录" sheetId="1" r:id="rId2"/>
    <sheet name="表1" sheetId="14" r:id="rId3"/>
    <sheet name="表2" sheetId="15" r:id="rId4"/>
    <sheet name="表3" sheetId="51" r:id="rId5"/>
    <sheet name="表4" sheetId="46" r:id="rId6"/>
    <sheet name="表5" sheetId="43" r:id="rId7"/>
    <sheet name="表6" sheetId="47" r:id="rId8"/>
    <sheet name="表7" sheetId="20" r:id="rId9"/>
    <sheet name="表8" sheetId="48" r:id="rId10"/>
    <sheet name="表9" sheetId="52" r:id="rId11"/>
    <sheet name="表10" sheetId="50" r:id="rId12"/>
  </sheets>
  <definedNames>
    <definedName name="_xlnm._FilterDatabase" localSheetId="5" hidden="1">表4!#REF!</definedName>
    <definedName name="_xlnm.Print_Titles" localSheetId="5">表4!#REF!</definedName>
    <definedName name="_xlnm.Print_Titles" localSheetId="1">目录!$2:$2</definedName>
  </definedNames>
  <calcPr calcId="125725"/>
</workbook>
</file>

<file path=xl/calcChain.xml><?xml version="1.0" encoding="utf-8"?>
<calcChain xmlns="http://schemas.openxmlformats.org/spreadsheetml/2006/main">
  <c r="B6" i="14"/>
  <c r="B29" s="1"/>
  <c r="C6"/>
  <c r="C29" s="1"/>
  <c r="D6"/>
  <c r="E6"/>
  <c r="E29" s="1"/>
  <c r="F7"/>
  <c r="F8"/>
  <c r="G8"/>
  <c r="F9"/>
  <c r="G9"/>
  <c r="F11"/>
  <c r="G11"/>
  <c r="F12"/>
  <c r="G12"/>
  <c r="F13"/>
  <c r="G13"/>
  <c r="F14"/>
  <c r="G14"/>
  <c r="F18"/>
  <c r="G18"/>
  <c r="B21"/>
  <c r="C21"/>
  <c r="D21"/>
  <c r="D29" s="1"/>
  <c r="E21"/>
  <c r="B5" i="15"/>
  <c r="C5"/>
  <c r="D5"/>
  <c r="E5"/>
  <c r="F6"/>
  <c r="F8"/>
  <c r="F9"/>
  <c r="F10"/>
  <c r="F11"/>
  <c r="F12"/>
  <c r="F13"/>
  <c r="F14"/>
  <c r="F15"/>
  <c r="F16"/>
  <c r="F24"/>
  <c r="B12" i="51"/>
  <c r="D12"/>
  <c r="I6" i="46"/>
  <c r="C7"/>
  <c r="F7"/>
  <c r="I9"/>
  <c r="I12"/>
  <c r="C13"/>
  <c r="F13"/>
  <c r="F15"/>
  <c r="I16"/>
  <c r="C19"/>
  <c r="F19"/>
  <c r="I19"/>
  <c r="I23"/>
  <c r="F24"/>
  <c r="C26"/>
  <c r="I27"/>
  <c r="F30"/>
  <c r="I30"/>
  <c r="C31"/>
  <c r="F33"/>
  <c r="I34"/>
  <c r="I37"/>
  <c r="F38"/>
  <c r="I40"/>
  <c r="C45"/>
  <c r="I45"/>
  <c r="C47"/>
  <c r="C48"/>
  <c r="F48"/>
  <c r="I48"/>
  <c r="I51"/>
  <c r="C52"/>
  <c r="F52"/>
  <c r="I54"/>
  <c r="I47" s="1"/>
  <c r="C55"/>
  <c r="F55"/>
  <c r="I56"/>
  <c r="I60"/>
  <c r="F61"/>
  <c r="C62"/>
  <c r="F64"/>
  <c r="I64"/>
  <c r="I63" s="1"/>
  <c r="C66"/>
  <c r="F67"/>
  <c r="C70"/>
  <c r="F70"/>
  <c r="I70"/>
  <c r="C73"/>
  <c r="I73"/>
  <c r="C75"/>
  <c r="F76"/>
  <c r="I76"/>
  <c r="I79"/>
  <c r="C80"/>
  <c r="I82"/>
  <c r="F84"/>
  <c r="I84"/>
  <c r="I86"/>
  <c r="C89"/>
  <c r="F90"/>
  <c r="I92"/>
  <c r="C95"/>
  <c r="I95"/>
  <c r="F96"/>
  <c r="C99"/>
  <c r="I99"/>
  <c r="I101"/>
  <c r="C102"/>
  <c r="F102"/>
  <c r="I104"/>
  <c r="F105"/>
  <c r="C106"/>
  <c r="F107"/>
  <c r="F111"/>
  <c r="F114"/>
  <c r="C115"/>
  <c r="F116"/>
  <c r="C118"/>
  <c r="F118"/>
  <c r="I120"/>
  <c r="C121"/>
  <c r="F121"/>
  <c r="C124"/>
  <c r="I124"/>
  <c r="C126"/>
  <c r="F127"/>
  <c r="C128"/>
  <c r="F129"/>
  <c r="C132"/>
  <c r="F132"/>
  <c r="F135"/>
  <c r="F137"/>
  <c r="F139"/>
  <c r="I139"/>
  <c r="C140"/>
  <c r="F141"/>
  <c r="C143"/>
  <c r="I143"/>
  <c r="I142" s="1"/>
  <c r="F144"/>
  <c r="F147"/>
  <c r="C148"/>
  <c r="I149"/>
  <c r="F151"/>
  <c r="F146" s="1"/>
  <c r="C152"/>
  <c r="I153"/>
  <c r="I152" s="1"/>
  <c r="F154"/>
  <c r="C155"/>
  <c r="C154" s="1"/>
  <c r="I155"/>
  <c r="F158"/>
  <c r="I158"/>
  <c r="I157" s="1"/>
  <c r="F161"/>
  <c r="F157" s="1"/>
  <c r="I163"/>
  <c r="C164"/>
  <c r="F164"/>
  <c r="F163" s="1"/>
  <c r="I166"/>
  <c r="I167"/>
  <c r="C168"/>
  <c r="F168"/>
  <c r="F167" s="1"/>
  <c r="C171"/>
  <c r="F171"/>
  <c r="F170" s="1"/>
  <c r="C6" i="43"/>
  <c r="I7"/>
  <c r="F10"/>
  <c r="C11"/>
  <c r="I12"/>
  <c r="F14"/>
  <c r="I15"/>
  <c r="F17"/>
  <c r="F21"/>
  <c r="C22"/>
  <c r="I22"/>
  <c r="F24"/>
  <c r="I25"/>
  <c r="C30"/>
  <c r="F30"/>
  <c r="B7" i="47"/>
  <c r="B5" s="1"/>
  <c r="C7"/>
  <c r="C5" s="1"/>
  <c r="B5" i="20"/>
  <c r="C5"/>
  <c r="D5"/>
  <c r="B5" i="48"/>
  <c r="C5"/>
  <c r="D5"/>
  <c r="E5"/>
  <c r="B11" i="52"/>
  <c r="D11"/>
  <c r="C7" i="50"/>
  <c r="C6" s="1"/>
  <c r="F7"/>
  <c r="I7"/>
  <c r="I6" s="1"/>
  <c r="F9"/>
  <c r="C10"/>
  <c r="C9" s="1"/>
  <c r="F11"/>
  <c r="C14"/>
  <c r="I14"/>
  <c r="I13" s="1"/>
  <c r="F15"/>
  <c r="F17"/>
  <c r="I18"/>
  <c r="F19"/>
  <c r="F14" s="1"/>
  <c r="I19"/>
  <c r="C21"/>
  <c r="C13"/>
  <c r="C5" i="43"/>
  <c r="F134" i="46"/>
  <c r="I103"/>
  <c r="F120"/>
  <c r="F101"/>
  <c r="I94"/>
  <c r="C54"/>
  <c r="F51"/>
  <c r="C79"/>
  <c r="C6"/>
  <c r="C5" s="1"/>
  <c r="F6" i="14"/>
  <c r="F5" i="15" l="1"/>
  <c r="C5" i="50"/>
  <c r="F29" i="14"/>
</calcChain>
</file>

<file path=xl/comments1.xml><?xml version="1.0" encoding="utf-8"?>
<comments xmlns="http://schemas.openxmlformats.org/spreadsheetml/2006/main">
  <authors>
    <author>Administrator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该科目为农业生产发展支出</t>
        </r>
      </text>
    </comment>
  </commentList>
</comments>
</file>

<file path=xl/sharedStrings.xml><?xml version="1.0" encoding="utf-8"?>
<sst xmlns="http://schemas.openxmlformats.org/spreadsheetml/2006/main" count="894" uniqueCount="708">
  <si>
    <t xml:space="preserve"> </t>
  </si>
  <si>
    <t xml:space="preserve">              目录</t>
  </si>
  <si>
    <r>
      <rPr>
        <sz val="12"/>
        <rFont val="黑体"/>
        <family val="3"/>
        <charset val="134"/>
      </rPr>
      <t>表</t>
    </r>
    <r>
      <rPr>
        <sz val="12"/>
        <rFont val="Times New Roman"/>
        <family val="1"/>
      </rPr>
      <t>1</t>
    </r>
  </si>
  <si>
    <t>单位:万元</t>
  </si>
  <si>
    <t>收入项目</t>
  </si>
  <si>
    <r>
      <rPr>
        <b/>
        <sz val="11"/>
        <rFont val="Times New Roman"/>
        <family val="1"/>
      </rPr>
      <t>2021</t>
    </r>
    <r>
      <rPr>
        <b/>
        <sz val="11"/>
        <rFont val="黑体"/>
        <family val="3"/>
        <charset val="134"/>
      </rPr>
      <t>年</t>
    </r>
    <r>
      <rPr>
        <b/>
        <sz val="11"/>
        <rFont val="Times New Roman"/>
        <family val="1"/>
      </rPr>
      <t xml:space="preserve">                </t>
    </r>
    <r>
      <rPr>
        <b/>
        <sz val="11"/>
        <rFont val="黑体"/>
        <family val="3"/>
        <charset val="134"/>
      </rPr>
      <t>决算数</t>
    </r>
  </si>
  <si>
    <r>
      <rPr>
        <b/>
        <sz val="11"/>
        <rFont val="Times New Roman"/>
        <family val="1"/>
      </rPr>
      <t>2022</t>
    </r>
    <r>
      <rPr>
        <b/>
        <sz val="11"/>
        <rFont val="宋体"/>
        <family val="3"/>
        <charset val="134"/>
      </rPr>
      <t>年</t>
    </r>
  </si>
  <si>
    <t>年初                               预算</t>
  </si>
  <si>
    <t>调整后                                预算</t>
  </si>
  <si>
    <t>决算数</t>
  </si>
  <si>
    <t>占预算%</t>
  </si>
  <si>
    <t>同口径   增减%</t>
  </si>
  <si>
    <r>
      <rPr>
        <b/>
        <sz val="11"/>
        <rFont val="Times New Roman"/>
        <family val="1"/>
      </rPr>
      <t>1.</t>
    </r>
    <r>
      <rPr>
        <b/>
        <sz val="11"/>
        <rFont val="宋体"/>
        <family val="3"/>
        <charset val="134"/>
      </rPr>
      <t>税收收入</t>
    </r>
  </si>
  <si>
    <t xml:space="preserve">   增值税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</si>
  <si>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</si>
  <si>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</si>
  <si>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</si>
  <si>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</si>
  <si>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</si>
  <si>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</si>
  <si>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</si>
  <si>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</si>
  <si>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</si>
  <si>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</si>
  <si>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</si>
  <si>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</si>
  <si>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  其他税收收入</t>
  </si>
  <si>
    <r>
      <rPr>
        <b/>
        <sz val="11"/>
        <rFont val="Times New Roman"/>
        <family val="1"/>
      </rPr>
      <t>2.</t>
    </r>
    <r>
      <rPr>
        <b/>
        <sz val="11"/>
        <rFont val="宋体"/>
        <family val="3"/>
        <charset val="134"/>
      </rPr>
      <t>非税收入</t>
    </r>
  </si>
  <si>
    <t xml:space="preserve">   专项收入</t>
  </si>
  <si>
    <t xml:space="preserve">   行政事业性收费收入</t>
  </si>
  <si>
    <t xml:space="preserve">   罚没收入</t>
  </si>
  <si>
    <t xml:space="preserve">   国有资源（资产）资产有偿使用收入</t>
  </si>
  <si>
    <t xml:space="preserve">   捐赠收入</t>
  </si>
  <si>
    <t xml:space="preserve">   政府住房基金收入</t>
  </si>
  <si>
    <t xml:space="preserve">   其他收入</t>
  </si>
  <si>
    <t>收入合计</t>
  </si>
  <si>
    <r>
      <rPr>
        <sz val="12"/>
        <rFont val="黑体"/>
        <family val="3"/>
        <charset val="134"/>
      </rPr>
      <t>表</t>
    </r>
    <r>
      <rPr>
        <sz val="12"/>
        <rFont val="Times New Roman"/>
        <family val="1"/>
      </rPr>
      <t>2</t>
    </r>
  </si>
  <si>
    <t>金额单位:万元</t>
  </si>
  <si>
    <t>支出项目</t>
  </si>
  <si>
    <t>年初预算</t>
  </si>
  <si>
    <t>调整后预算</t>
  </si>
  <si>
    <t>总支出预算</t>
  </si>
  <si>
    <t>支出合计</t>
  </si>
  <si>
    <t>1.一般公共服务支出</t>
  </si>
  <si>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国防支出</t>
    </r>
  </si>
  <si>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公共安全支出</t>
    </r>
  </si>
  <si>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教育支出</t>
    </r>
  </si>
  <si>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科学技术支出</t>
    </r>
  </si>
  <si>
    <r>
      <rPr>
        <sz val="11"/>
        <rFont val="Times New Roman"/>
        <family val="1"/>
      </rPr>
      <t>6.</t>
    </r>
    <r>
      <rPr>
        <sz val="11"/>
        <rFont val="宋体"/>
        <family val="3"/>
        <charset val="134"/>
      </rPr>
      <t>文化旅游体育与传媒支出</t>
    </r>
  </si>
  <si>
    <r>
      <rPr>
        <sz val="11"/>
        <rFont val="Times New Roman"/>
        <family val="1"/>
      </rPr>
      <t>7.</t>
    </r>
    <r>
      <rPr>
        <sz val="11"/>
        <rFont val="宋体"/>
        <family val="3"/>
        <charset val="134"/>
      </rPr>
      <t>社会保障和就业支出</t>
    </r>
  </si>
  <si>
    <r>
      <rPr>
        <sz val="11"/>
        <rFont val="Times New Roman"/>
        <family val="1"/>
      </rPr>
      <t>8.</t>
    </r>
    <r>
      <rPr>
        <sz val="11"/>
        <rFont val="宋体"/>
        <family val="3"/>
        <charset val="134"/>
      </rPr>
      <t>卫生健康支出</t>
    </r>
  </si>
  <si>
    <r>
      <rPr>
        <sz val="11"/>
        <rFont val="Times New Roman"/>
        <family val="1"/>
      </rPr>
      <t>9.</t>
    </r>
    <r>
      <rPr>
        <sz val="11"/>
        <rFont val="宋体"/>
        <family val="3"/>
        <charset val="134"/>
      </rPr>
      <t>节能环保支出</t>
    </r>
  </si>
  <si>
    <r>
      <rPr>
        <sz val="11"/>
        <rFont val="Times New Roman"/>
        <family val="1"/>
      </rPr>
      <t>10.</t>
    </r>
    <r>
      <rPr>
        <sz val="11"/>
        <rFont val="宋体"/>
        <family val="3"/>
        <charset val="134"/>
      </rPr>
      <t>城乡社区支出</t>
    </r>
  </si>
  <si>
    <r>
      <rPr>
        <sz val="11"/>
        <rFont val="Times New Roman"/>
        <family val="1"/>
      </rPr>
      <t>11.</t>
    </r>
    <r>
      <rPr>
        <sz val="11"/>
        <rFont val="宋体"/>
        <family val="3"/>
        <charset val="134"/>
      </rPr>
      <t>农林水支出</t>
    </r>
  </si>
  <si>
    <r>
      <rPr>
        <sz val="11"/>
        <rFont val="Times New Roman"/>
        <family val="1"/>
      </rPr>
      <t>12.</t>
    </r>
    <r>
      <rPr>
        <sz val="11"/>
        <rFont val="宋体"/>
        <family val="3"/>
        <charset val="134"/>
      </rPr>
      <t>交通运输支出</t>
    </r>
  </si>
  <si>
    <r>
      <rPr>
        <sz val="11"/>
        <rFont val="Times New Roman"/>
        <family val="1"/>
      </rPr>
      <t>13.</t>
    </r>
    <r>
      <rPr>
        <sz val="11"/>
        <rFont val="宋体"/>
        <family val="3"/>
        <charset val="134"/>
      </rPr>
      <t>资源勘探信息等支出</t>
    </r>
  </si>
  <si>
    <r>
      <rPr>
        <sz val="11"/>
        <rFont val="Times New Roman"/>
        <family val="1"/>
      </rPr>
      <t>14.</t>
    </r>
    <r>
      <rPr>
        <sz val="11"/>
        <rFont val="宋体"/>
        <family val="3"/>
        <charset val="134"/>
      </rPr>
      <t>商业服务业等支出</t>
    </r>
  </si>
  <si>
    <r>
      <rPr>
        <sz val="11"/>
        <rFont val="Times New Roman"/>
        <family val="1"/>
      </rPr>
      <t>15.</t>
    </r>
    <r>
      <rPr>
        <sz val="11"/>
        <rFont val="宋体"/>
        <family val="3"/>
        <charset val="134"/>
      </rPr>
      <t>金融支出</t>
    </r>
  </si>
  <si>
    <r>
      <rPr>
        <sz val="11"/>
        <rFont val="Times New Roman"/>
        <family val="1"/>
      </rPr>
      <t>16.</t>
    </r>
    <r>
      <rPr>
        <sz val="11"/>
        <rFont val="宋体"/>
        <family val="3"/>
        <charset val="134"/>
      </rPr>
      <t>自然资源海洋气象等支出</t>
    </r>
  </si>
  <si>
    <r>
      <rPr>
        <sz val="11"/>
        <rFont val="Times New Roman"/>
        <family val="1"/>
      </rPr>
      <t>17.</t>
    </r>
    <r>
      <rPr>
        <sz val="11"/>
        <rFont val="宋体"/>
        <family val="3"/>
        <charset val="134"/>
      </rPr>
      <t>住房保障支出</t>
    </r>
  </si>
  <si>
    <r>
      <rPr>
        <sz val="11"/>
        <rFont val="Times New Roman"/>
        <family val="1"/>
      </rPr>
      <t>18.</t>
    </r>
    <r>
      <rPr>
        <sz val="11"/>
        <rFont val="宋体"/>
        <family val="3"/>
        <charset val="134"/>
      </rPr>
      <t>粮油物资储备支出</t>
    </r>
  </si>
  <si>
    <r>
      <rPr>
        <sz val="11"/>
        <rFont val="Times New Roman"/>
        <family val="1"/>
      </rPr>
      <t>19.</t>
    </r>
    <r>
      <rPr>
        <sz val="11"/>
        <rFont val="宋体"/>
        <family val="3"/>
        <charset val="134"/>
      </rPr>
      <t>灾害防治及应急管理支出</t>
    </r>
  </si>
  <si>
    <r>
      <rPr>
        <sz val="11"/>
        <rFont val="Times New Roman"/>
        <family val="1"/>
      </rPr>
      <t>20.</t>
    </r>
    <r>
      <rPr>
        <sz val="11"/>
        <rFont val="宋体"/>
        <family val="3"/>
        <charset val="134"/>
      </rPr>
      <t>预备费</t>
    </r>
  </si>
  <si>
    <r>
      <rPr>
        <sz val="11"/>
        <rFont val="Times New Roman"/>
        <family val="1"/>
      </rPr>
      <t>21.</t>
    </r>
    <r>
      <rPr>
        <sz val="11"/>
        <rFont val="宋体"/>
        <family val="3"/>
        <charset val="134"/>
      </rPr>
      <t>其他支出</t>
    </r>
  </si>
  <si>
    <r>
      <rPr>
        <sz val="11"/>
        <rFont val="Times New Roman"/>
        <family val="1"/>
      </rPr>
      <t>22.</t>
    </r>
    <r>
      <rPr>
        <sz val="11"/>
        <rFont val="宋体"/>
        <family val="3"/>
        <charset val="134"/>
      </rPr>
      <t>债务付息支出</t>
    </r>
  </si>
  <si>
    <r>
      <rPr>
        <sz val="11"/>
        <rFont val="Times New Roman"/>
        <family val="1"/>
      </rPr>
      <t>23.</t>
    </r>
    <r>
      <rPr>
        <sz val="11"/>
        <rFont val="宋体"/>
        <family val="3"/>
        <charset val="134"/>
      </rPr>
      <t>债务发行费用支出</t>
    </r>
  </si>
  <si>
    <t>注：年初预算、调整后预算仅为当年地方财力来源安排数，不含上级补助、上年结转等。</t>
  </si>
  <si>
    <r>
      <t>表</t>
    </r>
    <r>
      <rPr>
        <sz val="12"/>
        <rFont val="Times New Roman"/>
        <family val="1"/>
      </rPr>
      <t>3</t>
    </r>
  </si>
  <si>
    <t>金额</t>
  </si>
  <si>
    <r>
      <t xml:space="preserve"> 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一般公共预算收入</t>
    </r>
  </si>
  <si>
    <r>
      <t xml:space="preserve"> 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一般公共预算支出</t>
    </r>
  </si>
  <si>
    <r>
      <t xml:space="preserve"> </t>
    </r>
    <r>
      <rPr>
        <sz val="11"/>
        <color indexed="8"/>
        <rFont val="Times New Roman"/>
        <family val="1"/>
      </rPr>
      <t>2.</t>
    </r>
    <r>
      <rPr>
        <sz val="11"/>
        <rFont val="宋体"/>
        <family val="3"/>
        <charset val="134"/>
      </rPr>
      <t>上级补助收入</t>
    </r>
  </si>
  <si>
    <r>
      <t xml:space="preserve"> </t>
    </r>
    <r>
      <rPr>
        <sz val="11"/>
        <color indexed="8"/>
        <rFont val="Times New Roman"/>
        <family val="1"/>
      </rPr>
      <t>2.</t>
    </r>
    <r>
      <rPr>
        <sz val="11"/>
        <rFont val="宋体"/>
        <family val="3"/>
        <charset val="134"/>
      </rPr>
      <t>上解上级支出</t>
    </r>
  </si>
  <si>
    <r>
      <t xml:space="preserve">    </t>
    </r>
    <r>
      <rPr>
        <sz val="11"/>
        <rFont val="宋体"/>
        <family val="3"/>
        <charset val="134"/>
      </rPr>
      <t>其中：专项转移支付收入</t>
    </r>
  </si>
  <si>
    <r>
      <t xml:space="preserve"> 3.</t>
    </r>
    <r>
      <rPr>
        <sz val="11"/>
        <rFont val="宋体"/>
        <family val="3"/>
        <charset val="134"/>
      </rPr>
      <t>地方政府债券还本</t>
    </r>
  </si>
  <si>
    <t xml:space="preserve"> 3.地方政府债券收入</t>
  </si>
  <si>
    <r>
      <t xml:space="preserve"> 4.</t>
    </r>
    <r>
      <rPr>
        <sz val="11"/>
        <rFont val="宋体"/>
        <family val="3"/>
        <charset val="134"/>
      </rPr>
      <t>安排预算稳定调节基金</t>
    </r>
  </si>
  <si>
    <t xml:space="preserve"> 4.上年结转及结余</t>
  </si>
  <si>
    <r>
      <t xml:space="preserve"> 5.</t>
    </r>
    <r>
      <rPr>
        <sz val="11"/>
        <rFont val="宋体"/>
        <family val="3"/>
        <charset val="134"/>
      </rPr>
      <t>结转下年支出</t>
    </r>
  </si>
  <si>
    <t xml:space="preserve"> 5.调入资金</t>
  </si>
  <si>
    <r>
      <rPr>
        <sz val="12"/>
        <rFont val="黑体"/>
        <family val="3"/>
        <charset val="134"/>
      </rPr>
      <t>表</t>
    </r>
    <r>
      <rPr>
        <sz val="12"/>
        <rFont val="Times New Roman"/>
        <family val="1"/>
      </rPr>
      <t>4</t>
    </r>
  </si>
  <si>
    <t>序号</t>
  </si>
  <si>
    <t>科目名称</t>
  </si>
  <si>
    <t>合计</t>
  </si>
  <si>
    <t xml:space="preserve">    专项普查活动</t>
  </si>
  <si>
    <t xml:space="preserve">    一般行政管理事务</t>
  </si>
  <si>
    <t>一般公共服务支出</t>
  </si>
  <si>
    <t xml:space="preserve">    统计抽样调查</t>
  </si>
  <si>
    <t xml:space="preserve">  档案事务</t>
  </si>
  <si>
    <t xml:space="preserve">  人大事务</t>
  </si>
  <si>
    <t xml:space="preserve">  财政事务</t>
  </si>
  <si>
    <t xml:space="preserve">    行政运行</t>
  </si>
  <si>
    <t xml:space="preserve">  民主党派及工商联事务</t>
  </si>
  <si>
    <t xml:space="preserve">    人大会议</t>
  </si>
  <si>
    <t xml:space="preserve">    信息化建设</t>
  </si>
  <si>
    <t xml:space="preserve">    代表工作</t>
  </si>
  <si>
    <t xml:space="preserve">    财政委托业务支出</t>
  </si>
  <si>
    <t xml:space="preserve">    其他人大事务支出</t>
  </si>
  <si>
    <t xml:space="preserve">    其他财政事务支出</t>
  </si>
  <si>
    <t xml:space="preserve">  群众团体事务</t>
  </si>
  <si>
    <t xml:space="preserve">  政协事务</t>
  </si>
  <si>
    <t xml:space="preserve">  税收事务</t>
  </si>
  <si>
    <t xml:space="preserve">  审计事务</t>
  </si>
  <si>
    <t xml:space="preserve">    其他群众团体事务支出</t>
  </si>
  <si>
    <t xml:space="preserve">    政协会议</t>
  </si>
  <si>
    <t xml:space="preserve">  党委办公厅（室）及相关机构事务</t>
  </si>
  <si>
    <t xml:space="preserve">    委员视察</t>
  </si>
  <si>
    <t xml:space="preserve">    机关服务</t>
  </si>
  <si>
    <t xml:space="preserve">    其他政协事务支出</t>
  </si>
  <si>
    <t xml:space="preserve">    审计业务</t>
  </si>
  <si>
    <t xml:space="preserve">  政府办公厅(室)及相关机构事务</t>
  </si>
  <si>
    <t xml:space="preserve">  纪检监察事务</t>
  </si>
  <si>
    <t xml:space="preserve">  组织事务</t>
  </si>
  <si>
    <t xml:space="preserve">    大案要案查处</t>
  </si>
  <si>
    <t xml:space="preserve">    其他组织事务支出</t>
  </si>
  <si>
    <t xml:space="preserve">    信访事务</t>
  </si>
  <si>
    <t xml:space="preserve">    其他纪检监察事务支出</t>
  </si>
  <si>
    <t xml:space="preserve">  宣传事务</t>
  </si>
  <si>
    <t xml:space="preserve">    事业运行</t>
  </si>
  <si>
    <t xml:space="preserve">  商贸事务</t>
  </si>
  <si>
    <t xml:space="preserve">    其他政府办公厅(室)及相关机构事务支出</t>
  </si>
  <si>
    <t xml:space="preserve">  发展与改革事务</t>
  </si>
  <si>
    <t xml:space="preserve">    其他宣传事务支出</t>
  </si>
  <si>
    <t xml:space="preserve">    招商引资</t>
  </si>
  <si>
    <t xml:space="preserve">  统战事务</t>
  </si>
  <si>
    <t xml:space="preserve">    战略规划与实施</t>
  </si>
  <si>
    <t xml:space="preserve">    其他商贸事务支出</t>
  </si>
  <si>
    <t xml:space="preserve">    物价管理</t>
  </si>
  <si>
    <t xml:space="preserve">  知识产权事务</t>
  </si>
  <si>
    <t xml:space="preserve">  其他共产党事务支出</t>
  </si>
  <si>
    <t xml:space="preserve">  统计信息事务</t>
  </si>
  <si>
    <t xml:space="preserve">    知识产权战略和规划</t>
  </si>
  <si>
    <t xml:space="preserve">    其他知识产权事务支出</t>
  </si>
  <si>
    <t xml:space="preserve">    专项统计业务</t>
  </si>
  <si>
    <t xml:space="preserve">  港澳台事务</t>
  </si>
  <si>
    <t xml:space="preserve">    其他共产党事务支出</t>
  </si>
  <si>
    <t xml:space="preserve">    统计管理</t>
  </si>
  <si>
    <t xml:space="preserve">  市场监督管理事务</t>
  </si>
  <si>
    <t xml:space="preserve">    特殊学校教育</t>
  </si>
  <si>
    <t xml:space="preserve">    “两庭”建设</t>
  </si>
  <si>
    <t xml:space="preserve">    其他特殊教育支出</t>
  </si>
  <si>
    <t xml:space="preserve">    市场主体管理</t>
  </si>
  <si>
    <t xml:space="preserve">    其他法院支出</t>
  </si>
  <si>
    <t xml:space="preserve">  进修及培训</t>
  </si>
  <si>
    <t xml:space="preserve">    市场秩序执法</t>
  </si>
  <si>
    <t xml:space="preserve">  司法</t>
  </si>
  <si>
    <t xml:space="preserve">    教师进修</t>
  </si>
  <si>
    <t xml:space="preserve">    质量基础</t>
  </si>
  <si>
    <t xml:space="preserve">    干部教育</t>
  </si>
  <si>
    <t xml:space="preserve">    药品事务</t>
  </si>
  <si>
    <t xml:space="preserve">  教育费附加安排的支出</t>
  </si>
  <si>
    <t xml:space="preserve">    质量安全监管</t>
  </si>
  <si>
    <t xml:space="preserve">    基层司法业务</t>
  </si>
  <si>
    <t xml:space="preserve">    农村中小学校舍建设</t>
  </si>
  <si>
    <t xml:space="preserve">    食品安全监管</t>
  </si>
  <si>
    <t xml:space="preserve">    普法宣传</t>
  </si>
  <si>
    <t xml:space="preserve">    农村中小学教学设施</t>
  </si>
  <si>
    <t xml:space="preserve">    律师管理</t>
  </si>
  <si>
    <t xml:space="preserve">    中等职业学校教学设施</t>
  </si>
  <si>
    <t xml:space="preserve">    其他市场监督管理事务</t>
  </si>
  <si>
    <t xml:space="preserve">    公共法律服务</t>
  </si>
  <si>
    <t xml:space="preserve">    其他教育费附加安排的支出</t>
  </si>
  <si>
    <t xml:space="preserve">  其他一般公共服务支出</t>
  </si>
  <si>
    <t xml:space="preserve">    社区矫正</t>
  </si>
  <si>
    <t xml:space="preserve">  其他教育支出</t>
  </si>
  <si>
    <t xml:space="preserve">    其他一般公共服务支出</t>
  </si>
  <si>
    <t xml:space="preserve">    其他教育支出</t>
  </si>
  <si>
    <t>国防支出</t>
  </si>
  <si>
    <t xml:space="preserve">    其他司法支出</t>
  </si>
  <si>
    <t>科学技术支出</t>
  </si>
  <si>
    <t xml:space="preserve">  国防动员</t>
  </si>
  <si>
    <t xml:space="preserve">  其他公共安全支出</t>
  </si>
  <si>
    <t xml:space="preserve">  科学技术管理事务</t>
  </si>
  <si>
    <t xml:space="preserve">    兵役征集</t>
  </si>
  <si>
    <t xml:space="preserve">    国家司法救助支出</t>
  </si>
  <si>
    <t xml:space="preserve">    人民防空</t>
  </si>
  <si>
    <t xml:space="preserve">    其他公共安全支出</t>
  </si>
  <si>
    <t xml:space="preserve">    民兵</t>
  </si>
  <si>
    <t>教育支出</t>
  </si>
  <si>
    <t xml:space="preserve">  技术研究与开发</t>
  </si>
  <si>
    <t xml:space="preserve">  其他国防支出</t>
  </si>
  <si>
    <t xml:space="preserve">  教育管理事务</t>
  </si>
  <si>
    <t xml:space="preserve">    共性技术研究与开发</t>
  </si>
  <si>
    <t xml:space="preserve">    其他国防支出</t>
  </si>
  <si>
    <t xml:space="preserve">    其他技术研究与开发支出</t>
  </si>
  <si>
    <t>公共安全支出</t>
  </si>
  <si>
    <t xml:space="preserve">    其他教育管理事务支出</t>
  </si>
  <si>
    <t xml:space="preserve">  科技条件与服务</t>
  </si>
  <si>
    <t xml:space="preserve">  公安</t>
  </si>
  <si>
    <t xml:space="preserve">  普通教育</t>
  </si>
  <si>
    <t xml:space="preserve">    科技条件专项</t>
  </si>
  <si>
    <t xml:space="preserve">    学前教育</t>
  </si>
  <si>
    <t xml:space="preserve">  科学技术普及</t>
  </si>
  <si>
    <t xml:space="preserve">    小学教育</t>
  </si>
  <si>
    <t xml:space="preserve">    机构运行</t>
  </si>
  <si>
    <t xml:space="preserve">    初中教育</t>
  </si>
  <si>
    <t xml:space="preserve">    科普活动</t>
  </si>
  <si>
    <t xml:space="preserve">    执法办案</t>
  </si>
  <si>
    <t xml:space="preserve">    高中教育</t>
  </si>
  <si>
    <t xml:space="preserve">    其他科学技术普及支出</t>
  </si>
  <si>
    <t xml:space="preserve">    特别业务</t>
  </si>
  <si>
    <t xml:space="preserve">    其他普通教育支出</t>
  </si>
  <si>
    <t xml:space="preserve">  其他科学技术支出</t>
  </si>
  <si>
    <t xml:space="preserve">    其他公安支出</t>
  </si>
  <si>
    <t xml:space="preserve">  职业教育</t>
  </si>
  <si>
    <t xml:space="preserve">    科技奖励</t>
  </si>
  <si>
    <t xml:space="preserve">  检察</t>
  </si>
  <si>
    <t xml:space="preserve">    中等职业教育</t>
  </si>
  <si>
    <t xml:space="preserve">    其他科学技术支出</t>
  </si>
  <si>
    <t xml:space="preserve">    其他职业教育支出 </t>
  </si>
  <si>
    <t>文化旅游体育与传媒支出</t>
  </si>
  <si>
    <t xml:space="preserve">  成人教育</t>
  </si>
  <si>
    <t xml:space="preserve">  文化和旅游</t>
  </si>
  <si>
    <t xml:space="preserve">    其他检察支出</t>
  </si>
  <si>
    <t xml:space="preserve">    成人初等教育</t>
  </si>
  <si>
    <t xml:space="preserve">  法院</t>
  </si>
  <si>
    <t xml:space="preserve">    其他成人教育支出</t>
  </si>
  <si>
    <t xml:space="preserve">  特殊教育</t>
  </si>
  <si>
    <t xml:space="preserve">    图书馆</t>
  </si>
  <si>
    <t xml:space="preserve">    群众文化</t>
  </si>
  <si>
    <t xml:space="preserve">    厂办大集体改革补助</t>
  </si>
  <si>
    <t xml:space="preserve">    残疾人生活和护理补贴</t>
  </si>
  <si>
    <t xml:space="preserve">    其他文化和旅游支出</t>
  </si>
  <si>
    <t xml:space="preserve">    其他企业改革发展补助</t>
  </si>
  <si>
    <t xml:space="preserve">    其他残疾人事业支出</t>
  </si>
  <si>
    <t xml:space="preserve">  体育</t>
  </si>
  <si>
    <t xml:space="preserve">  就业补助</t>
  </si>
  <si>
    <t xml:space="preserve">  红十字事业</t>
  </si>
  <si>
    <t xml:space="preserve">    体育场馆</t>
  </si>
  <si>
    <t xml:space="preserve">    就业创业服务补贴</t>
  </si>
  <si>
    <t xml:space="preserve">    其他体育支出</t>
  </si>
  <si>
    <t xml:space="preserve">    社会保险补贴</t>
  </si>
  <si>
    <t xml:space="preserve">    其他红十字事业支出</t>
  </si>
  <si>
    <t xml:space="preserve">  广播电视</t>
  </si>
  <si>
    <t xml:space="preserve">    就业见习补贴</t>
  </si>
  <si>
    <t xml:space="preserve">  最低生活保障</t>
  </si>
  <si>
    <t xml:space="preserve">    其他广播电视支出</t>
  </si>
  <si>
    <t xml:space="preserve">    高技能人才培养补助</t>
  </si>
  <si>
    <t xml:space="preserve">    城市最低生活保障支出</t>
  </si>
  <si>
    <t xml:space="preserve">  其他文化旅游体育与传媒支出</t>
  </si>
  <si>
    <t xml:space="preserve">    其他就业补助支出</t>
  </si>
  <si>
    <t xml:space="preserve">    农村最低生活保障支出</t>
  </si>
  <si>
    <t xml:space="preserve">    宣传文化发展专项支出</t>
  </si>
  <si>
    <t xml:space="preserve">  抚恤</t>
  </si>
  <si>
    <t xml:space="preserve">  临时救助</t>
  </si>
  <si>
    <t xml:space="preserve">    文化产业发展专项支出</t>
  </si>
  <si>
    <t xml:space="preserve">    死亡抚恤</t>
  </si>
  <si>
    <t xml:space="preserve">    临时救助支出</t>
  </si>
  <si>
    <t xml:space="preserve">    其他文化旅游体育与传媒支出</t>
  </si>
  <si>
    <t xml:space="preserve">    伤残抚恤</t>
  </si>
  <si>
    <t xml:space="preserve">    流浪乞讨人员救助支出</t>
  </si>
  <si>
    <t>社会保障和就业支出</t>
  </si>
  <si>
    <t xml:space="preserve">    在乡复员、退伍军人生活补助</t>
  </si>
  <si>
    <t xml:space="preserve">  特困人员救助供养</t>
  </si>
  <si>
    <t xml:space="preserve">  人力资源和社会保障管理事务</t>
  </si>
  <si>
    <t xml:space="preserve">    优抚事业单位支出</t>
  </si>
  <si>
    <t xml:space="preserve">    城市特困人员救助供养支出</t>
  </si>
  <si>
    <t xml:space="preserve">    义务兵优待</t>
  </si>
  <si>
    <t xml:space="preserve">    农村特困人员救助供养支出</t>
  </si>
  <si>
    <t xml:space="preserve">    农村籍退役士兵老年生活补助</t>
  </si>
  <si>
    <t xml:space="preserve">  其他生活救助</t>
  </si>
  <si>
    <t xml:space="preserve">    劳动保障监察</t>
  </si>
  <si>
    <t xml:space="preserve">    其他优抚支出</t>
  </si>
  <si>
    <t xml:space="preserve">    其他农村生活救助</t>
  </si>
  <si>
    <t xml:space="preserve">    就业管理事务</t>
  </si>
  <si>
    <t xml:space="preserve">  退役安置</t>
  </si>
  <si>
    <t xml:space="preserve">  财政对基本养老保险基金的补助</t>
  </si>
  <si>
    <t xml:space="preserve">    社会保险经办机构</t>
  </si>
  <si>
    <t xml:space="preserve">    退役士兵安置</t>
  </si>
  <si>
    <t xml:space="preserve">    财政对城乡居民基本养老保险基金的补助</t>
  </si>
  <si>
    <t xml:space="preserve">    公共就业服务和职业技能鉴定机构</t>
  </si>
  <si>
    <t xml:space="preserve">    军队移交政府的离退休人员安置</t>
  </si>
  <si>
    <t xml:space="preserve">  退役军人管理事务</t>
  </si>
  <si>
    <t xml:space="preserve">    引进人才费用</t>
  </si>
  <si>
    <t xml:space="preserve">    军队移交政府离退休干部管理机构</t>
  </si>
  <si>
    <t xml:space="preserve">    其他人力资源和社会保障管理事务支出</t>
  </si>
  <si>
    <t xml:space="preserve">    退役士兵管理教育</t>
  </si>
  <si>
    <t xml:space="preserve">  民政管理事务</t>
  </si>
  <si>
    <t xml:space="preserve">    其他退役安置支出</t>
  </si>
  <si>
    <t xml:space="preserve">    拥军优属</t>
  </si>
  <si>
    <t xml:space="preserve">  社会福利</t>
  </si>
  <si>
    <t xml:space="preserve">    儿童福利</t>
  </si>
  <si>
    <t xml:space="preserve">    其他退役军人事务管理支出</t>
  </si>
  <si>
    <t xml:space="preserve">    行政区划和地名管理</t>
  </si>
  <si>
    <t xml:space="preserve">    老年福利</t>
  </si>
  <si>
    <t xml:space="preserve">  其他社会保障和就业支出</t>
  </si>
  <si>
    <t xml:space="preserve">    基层政权建设和社区治理</t>
  </si>
  <si>
    <t xml:space="preserve">    殡葬</t>
  </si>
  <si>
    <t xml:space="preserve">    其他社会保障和就业支出</t>
  </si>
  <si>
    <t xml:space="preserve">    其他民政管理事务支出</t>
  </si>
  <si>
    <t xml:space="preserve">    社会福利事业单位</t>
  </si>
  <si>
    <t>卫生健康支出</t>
  </si>
  <si>
    <t xml:space="preserve">  行政事业单位养老支出</t>
  </si>
  <si>
    <t xml:space="preserve">    其他社会福利支出</t>
  </si>
  <si>
    <t xml:space="preserve">  卫生健康管理事务</t>
  </si>
  <si>
    <t xml:space="preserve">    行政单位离退休</t>
  </si>
  <si>
    <t xml:space="preserve">  残疾人事业</t>
  </si>
  <si>
    <t xml:space="preserve">    离退休人员管理机构</t>
  </si>
  <si>
    <t xml:space="preserve">    对机关事业单位基本养老保险基金的补助</t>
  </si>
  <si>
    <t xml:space="preserve">    其他卫生健康管理事务支出</t>
  </si>
  <si>
    <t xml:space="preserve">  企业改革补助</t>
  </si>
  <si>
    <t xml:space="preserve">    残疾人康复</t>
  </si>
  <si>
    <t xml:space="preserve">  公立医院</t>
  </si>
  <si>
    <t xml:space="preserve">    企业关闭破产补助</t>
  </si>
  <si>
    <t xml:space="preserve">    残疾人就业和扶贫</t>
  </si>
  <si>
    <t xml:space="preserve">    综合医院</t>
  </si>
  <si>
    <t xml:space="preserve">    其他公立医院支出</t>
  </si>
  <si>
    <t>节能环保支出</t>
  </si>
  <si>
    <t xml:space="preserve">  其他城乡社区支出</t>
  </si>
  <si>
    <t xml:space="preserve">  基层医疗卫生机构</t>
  </si>
  <si>
    <t xml:space="preserve">  环境保护管理事务</t>
  </si>
  <si>
    <t xml:space="preserve">    其他城乡社区支出</t>
  </si>
  <si>
    <t xml:space="preserve">    城市社区卫生机构</t>
  </si>
  <si>
    <t>农林水支出</t>
  </si>
  <si>
    <t xml:space="preserve">    乡镇卫生院</t>
  </si>
  <si>
    <t xml:space="preserve">    其他环境保护管理事务支出</t>
  </si>
  <si>
    <t xml:space="preserve">  农业农村</t>
  </si>
  <si>
    <t xml:space="preserve">    其他基层医疗卫生机构支出</t>
  </si>
  <si>
    <t xml:space="preserve">  环境监测与监察</t>
  </si>
  <si>
    <t xml:space="preserve">  公共卫生</t>
  </si>
  <si>
    <t xml:space="preserve">    其他环境监测与监察支出</t>
  </si>
  <si>
    <t xml:space="preserve">    疾病预防控制机构</t>
  </si>
  <si>
    <t xml:space="preserve">  污染防治</t>
  </si>
  <si>
    <t xml:space="preserve">    卫生监督机构</t>
  </si>
  <si>
    <t xml:space="preserve">    大气</t>
  </si>
  <si>
    <t xml:space="preserve">    科技转化与推广服务</t>
  </si>
  <si>
    <t xml:space="preserve">    妇幼保健机构</t>
  </si>
  <si>
    <t xml:space="preserve">    水体</t>
  </si>
  <si>
    <t xml:space="preserve">    病虫害控制</t>
  </si>
  <si>
    <t xml:space="preserve">    采供血机构</t>
  </si>
  <si>
    <t xml:space="preserve">    其他污染防治支出</t>
  </si>
  <si>
    <t xml:space="preserve">    农产品质量安全</t>
  </si>
  <si>
    <t xml:space="preserve">    其他专业公共卫生机构</t>
  </si>
  <si>
    <t xml:space="preserve">  自然生态保护</t>
  </si>
  <si>
    <t xml:space="preserve">    行业业务管理</t>
  </si>
  <si>
    <t xml:space="preserve">    基本公共卫生服务</t>
  </si>
  <si>
    <t xml:space="preserve">    生态保护</t>
  </si>
  <si>
    <t xml:space="preserve">    农业生产发展</t>
  </si>
  <si>
    <t xml:space="preserve">    重大公共卫生服务</t>
  </si>
  <si>
    <t xml:space="preserve">    农村环境保护</t>
  </si>
  <si>
    <t xml:space="preserve">    农村合作经济</t>
  </si>
  <si>
    <t xml:space="preserve">    其他公共卫生支出</t>
  </si>
  <si>
    <t xml:space="preserve">  能源节约利用</t>
  </si>
  <si>
    <t xml:space="preserve">    农村社会事业</t>
  </si>
  <si>
    <t xml:space="preserve">  中医药</t>
  </si>
  <si>
    <t xml:space="preserve">    能源节约利用</t>
  </si>
  <si>
    <t xml:space="preserve">    农业资源保护修复与利用</t>
  </si>
  <si>
    <t xml:space="preserve">    中医(民族医)药专项</t>
  </si>
  <si>
    <t xml:space="preserve">  能源管理事务</t>
  </si>
  <si>
    <t xml:space="preserve">    农村道路建设</t>
  </si>
  <si>
    <t xml:space="preserve">    其他中医药支出</t>
  </si>
  <si>
    <t xml:space="preserve">    能源管理</t>
  </si>
  <si>
    <t xml:space="preserve">    对高校毕业生到基层任职补</t>
  </si>
  <si>
    <t xml:space="preserve">  计划生育事务</t>
  </si>
  <si>
    <t xml:space="preserve">  其他节能环保支出</t>
  </si>
  <si>
    <t xml:space="preserve">    农田建设</t>
  </si>
  <si>
    <t xml:space="preserve">    计划生育服务</t>
  </si>
  <si>
    <t xml:space="preserve">    其他节能环保支出</t>
  </si>
  <si>
    <t xml:space="preserve">    其他农业农村支出</t>
  </si>
  <si>
    <t xml:space="preserve">    其他计划生育事务支出</t>
  </si>
  <si>
    <t>城乡社区支出</t>
  </si>
  <si>
    <t xml:space="preserve">  林业和草原</t>
  </si>
  <si>
    <t xml:space="preserve">  财政对基本医疗保险基金的补助</t>
  </si>
  <si>
    <t xml:space="preserve">  城乡社区管理事务</t>
  </si>
  <si>
    <t xml:space="preserve">    森林资源培育</t>
  </si>
  <si>
    <t xml:space="preserve">    财政对职工基本医疗保险基金的补助</t>
  </si>
  <si>
    <t xml:space="preserve">    森林生态效益补偿</t>
  </si>
  <si>
    <t xml:space="preserve">    财政对城乡居民基本医疗保险基金的补助</t>
  </si>
  <si>
    <t xml:space="preserve">    其他林业和草原支出</t>
  </si>
  <si>
    <t xml:space="preserve">  医疗救助</t>
  </si>
  <si>
    <t xml:space="preserve">    工程建设管理</t>
  </si>
  <si>
    <t xml:space="preserve">  水利</t>
  </si>
  <si>
    <t xml:space="preserve">    城乡医疗救助</t>
  </si>
  <si>
    <t xml:space="preserve">    市政公用行业市场监管</t>
  </si>
  <si>
    <t xml:space="preserve">  优抚对象医疗</t>
  </si>
  <si>
    <t xml:space="preserve">    其他城乡社区管理事务支出</t>
  </si>
  <si>
    <t xml:space="preserve">    优抚对象医疗救助</t>
  </si>
  <si>
    <t xml:space="preserve">  城乡社区规划与管理</t>
  </si>
  <si>
    <t xml:space="preserve">    水利行业业务管理</t>
  </si>
  <si>
    <t xml:space="preserve">  医疗保障管理事务</t>
  </si>
  <si>
    <t xml:space="preserve">    城乡社区规划与管理</t>
  </si>
  <si>
    <t xml:space="preserve">    水利工程建设</t>
  </si>
  <si>
    <t xml:space="preserve">  城乡社区公共设施</t>
  </si>
  <si>
    <t xml:space="preserve">    水利工程运行与维护</t>
  </si>
  <si>
    <t xml:space="preserve">    医疗保障政策管理</t>
  </si>
  <si>
    <t xml:space="preserve">    小城镇基础设施建设</t>
  </si>
  <si>
    <t xml:space="preserve">    水利前期工作</t>
  </si>
  <si>
    <t xml:space="preserve">    医疗保障经办事务</t>
  </si>
  <si>
    <t xml:space="preserve">    其他城乡社区公共设施支出</t>
  </si>
  <si>
    <t xml:space="preserve">    水利执法监督</t>
  </si>
  <si>
    <t xml:space="preserve">  其他卫生健康支出</t>
  </si>
  <si>
    <t xml:space="preserve">  城乡社区环境卫生</t>
  </si>
  <si>
    <t xml:space="preserve">    水土保持</t>
  </si>
  <si>
    <t xml:space="preserve">    其他卫生健康支出</t>
  </si>
  <si>
    <t xml:space="preserve">    城乡社区环境卫生</t>
  </si>
  <si>
    <t xml:space="preserve">    水资源节约管理与保护</t>
  </si>
  <si>
    <t xml:space="preserve">    防汛</t>
  </si>
  <si>
    <t>资源勘探工业信息等支出</t>
  </si>
  <si>
    <t xml:space="preserve">    自然资源规划及管理</t>
  </si>
  <si>
    <t xml:space="preserve">    农村水利</t>
  </si>
  <si>
    <t xml:space="preserve">  资源勘探开发</t>
  </si>
  <si>
    <t xml:space="preserve">    自然资源利用与保护</t>
  </si>
  <si>
    <t xml:space="preserve">    水利技术推广</t>
  </si>
  <si>
    <t xml:space="preserve">    其他资源勘探业支出</t>
  </si>
  <si>
    <t xml:space="preserve">    自然资源调查与确权登记</t>
  </si>
  <si>
    <t xml:space="preserve">    水利安全监督</t>
  </si>
  <si>
    <t xml:space="preserve">  建筑业</t>
  </si>
  <si>
    <t xml:space="preserve">    地质矿产资源与环境调查</t>
  </si>
  <si>
    <t xml:space="preserve">    农村人畜饮水</t>
  </si>
  <si>
    <t xml:space="preserve">    其他建筑业支出</t>
  </si>
  <si>
    <t xml:space="preserve">    基础测绘与地理信息监管</t>
  </si>
  <si>
    <t xml:space="preserve">    其他水利支出</t>
  </si>
  <si>
    <t xml:space="preserve">  工业和信息产业监管</t>
  </si>
  <si>
    <t xml:space="preserve">  气象事务</t>
  </si>
  <si>
    <t xml:space="preserve">  扶贫</t>
  </si>
  <si>
    <t xml:space="preserve">    产业发展</t>
  </si>
  <si>
    <t xml:space="preserve">    农村基础设施建设</t>
  </si>
  <si>
    <t xml:space="preserve">  支持中小企业发展和管理支出</t>
  </si>
  <si>
    <t xml:space="preserve">    气象服务</t>
  </si>
  <si>
    <t xml:space="preserve">    其他扶贫支出</t>
  </si>
  <si>
    <t xml:space="preserve">    中小企业发展专项</t>
  </si>
  <si>
    <t>住房保障支出</t>
  </si>
  <si>
    <t xml:space="preserve">  农村综合改革</t>
  </si>
  <si>
    <t xml:space="preserve">    其他支持中小企业发展和管理支出</t>
  </si>
  <si>
    <t xml:space="preserve">  保障性安居工程支出</t>
  </si>
  <si>
    <t xml:space="preserve">    对村级公益事业建设的补助</t>
  </si>
  <si>
    <t xml:space="preserve">  其他资源勘探工业信息等支出</t>
  </si>
  <si>
    <t xml:space="preserve">    棚户区改造</t>
  </si>
  <si>
    <t xml:space="preserve">    对村民委员会和村党支部的补助</t>
  </si>
  <si>
    <t xml:space="preserve">    其他资源勘探工业信息等支出</t>
  </si>
  <si>
    <t xml:space="preserve">    农村危房改造</t>
  </si>
  <si>
    <t xml:space="preserve">    对村集体经济组织的补助</t>
  </si>
  <si>
    <t>商业服务业等支出</t>
  </si>
  <si>
    <t xml:space="preserve">    保障性住房租金补贴</t>
  </si>
  <si>
    <t xml:space="preserve">    其他农村综合改革支出</t>
  </si>
  <si>
    <t xml:space="preserve">  商业流通事务</t>
  </si>
  <si>
    <t xml:space="preserve">    老旧小区改造</t>
  </si>
  <si>
    <t xml:space="preserve">  普惠金融发展支出</t>
  </si>
  <si>
    <t xml:space="preserve">    其他保障性安居工程支出</t>
  </si>
  <si>
    <t xml:space="preserve">    农业保险保费补贴</t>
  </si>
  <si>
    <t xml:space="preserve">  住房改革支出</t>
  </si>
  <si>
    <t xml:space="preserve">    创业担保贷款贴息</t>
  </si>
  <si>
    <t xml:space="preserve">    其他商业流通事务支出</t>
  </si>
  <si>
    <t xml:space="preserve">    住房公积金</t>
  </si>
  <si>
    <t xml:space="preserve">    其他普惠金融发展支出</t>
  </si>
  <si>
    <t xml:space="preserve">  涉外发展服务支出</t>
  </si>
  <si>
    <t xml:space="preserve">    购房补贴</t>
  </si>
  <si>
    <t xml:space="preserve">  其他农林水支出</t>
  </si>
  <si>
    <t>粮油物资储备支出</t>
  </si>
  <si>
    <t xml:space="preserve">    其他农林水支出</t>
  </si>
  <si>
    <t xml:space="preserve">    其他涉外发展服务支出</t>
  </si>
  <si>
    <t xml:space="preserve">  粮油物资事务</t>
  </si>
  <si>
    <t>交通运输支出</t>
  </si>
  <si>
    <t xml:space="preserve">  其他商业服务业等支出</t>
  </si>
  <si>
    <t xml:space="preserve">    其他粮油物资事务支出</t>
  </si>
  <si>
    <t xml:space="preserve">  公路水利运输</t>
  </si>
  <si>
    <t xml:space="preserve">    服务业基础设施建设</t>
  </si>
  <si>
    <t xml:space="preserve">  重要商品储备</t>
  </si>
  <si>
    <t xml:space="preserve">    其他商业服务业等支出</t>
  </si>
  <si>
    <t xml:space="preserve">    应急物资储备</t>
  </si>
  <si>
    <t>金融支出</t>
  </si>
  <si>
    <t>灾害防治及应急管理支出</t>
  </si>
  <si>
    <t xml:space="preserve">    公路建设</t>
  </si>
  <si>
    <t xml:space="preserve">  金融部门行政支出</t>
  </si>
  <si>
    <t xml:space="preserve">  应急管理事务</t>
  </si>
  <si>
    <t xml:space="preserve">    公路养护</t>
  </si>
  <si>
    <t xml:space="preserve">    公路和运输安全</t>
  </si>
  <si>
    <t xml:space="preserve">    安全监管</t>
  </si>
  <si>
    <t xml:space="preserve">    公路运输管理</t>
  </si>
  <si>
    <t xml:space="preserve">  金融发展支出</t>
  </si>
  <si>
    <t xml:space="preserve">    应急管理</t>
  </si>
  <si>
    <t xml:space="preserve">    海事管理</t>
  </si>
  <si>
    <t xml:space="preserve">    其他金融发展支出</t>
  </si>
  <si>
    <t xml:space="preserve">    其他应急管理支出</t>
  </si>
  <si>
    <t xml:space="preserve">    其他公路水路运输支出</t>
  </si>
  <si>
    <t>自然资源海洋气象等支出</t>
  </si>
  <si>
    <t xml:space="preserve">  消防事务</t>
  </si>
  <si>
    <t xml:space="preserve">  其他交通运输支出</t>
  </si>
  <si>
    <t xml:space="preserve">  自然资源事务</t>
  </si>
  <si>
    <t xml:space="preserve">    消防应急救援   </t>
  </si>
  <si>
    <t xml:space="preserve">    公共交通运营补助</t>
  </si>
  <si>
    <t xml:space="preserve">    其他消防事务支出</t>
  </si>
  <si>
    <t xml:space="preserve">    其他交通运输支出</t>
  </si>
  <si>
    <t xml:space="preserve">  自然灾害防治</t>
  </si>
  <si>
    <t xml:space="preserve">    其他自然灾害防治支出</t>
  </si>
  <si>
    <t>其他支出</t>
  </si>
  <si>
    <t>债务发行费用支出</t>
  </si>
  <si>
    <t xml:space="preserve">  自然灾害救灾及恢复重建支出</t>
  </si>
  <si>
    <t xml:space="preserve">  其他支出</t>
  </si>
  <si>
    <t xml:space="preserve">  地方政府一般债务发行费用支出</t>
  </si>
  <si>
    <t xml:space="preserve">    自然灾害救灾补助</t>
  </si>
  <si>
    <t xml:space="preserve">    其他支出</t>
  </si>
  <si>
    <t xml:space="preserve">    其他自然灾害救灾及恢复重建支出</t>
  </si>
  <si>
    <t>债务付息支出</t>
  </si>
  <si>
    <t xml:space="preserve">  其他灾害防治及应急管理支出</t>
  </si>
  <si>
    <t xml:space="preserve">  地方政府一般债务付息支出</t>
  </si>
  <si>
    <t xml:space="preserve">    其他灾害防治及应急管理支出</t>
  </si>
  <si>
    <t xml:space="preserve">    地方政府一般债券付息支出</t>
  </si>
  <si>
    <t>表5</t>
  </si>
  <si>
    <t>金额单位：万元</t>
  </si>
  <si>
    <t>经济科目</t>
  </si>
  <si>
    <t>1</t>
  </si>
  <si>
    <t xml:space="preserve">   基础设施建设</t>
  </si>
  <si>
    <t xml:space="preserve">   补充全国社会保障基金</t>
  </si>
  <si>
    <t>2</t>
  </si>
  <si>
    <t>机关工资福利支出</t>
  </si>
  <si>
    <t xml:space="preserve">   公务用车购置</t>
  </si>
  <si>
    <t xml:space="preserve">   对机关事业单位职业年金的补助</t>
  </si>
  <si>
    <t>3</t>
  </si>
  <si>
    <t xml:space="preserve">   工资奖金津补贴</t>
  </si>
  <si>
    <t xml:space="preserve">   设备购置</t>
  </si>
  <si>
    <t>债务利息及费用支出</t>
  </si>
  <si>
    <t>4</t>
  </si>
  <si>
    <t xml:space="preserve">   社会保障缴费</t>
  </si>
  <si>
    <t xml:space="preserve">   大型修缮</t>
  </si>
  <si>
    <t xml:space="preserve">   国内债务付息</t>
  </si>
  <si>
    <t>5</t>
  </si>
  <si>
    <t xml:space="preserve">   住房公积金</t>
  </si>
  <si>
    <t xml:space="preserve">   其他资本性支出</t>
  </si>
  <si>
    <t xml:space="preserve">   国外债务付息</t>
  </si>
  <si>
    <t>6</t>
  </si>
  <si>
    <t xml:space="preserve">   其他工资福利支出</t>
  </si>
  <si>
    <t>对事业单位经常性补助</t>
  </si>
  <si>
    <t xml:space="preserve">   国内债务发行费用</t>
  </si>
  <si>
    <t>7</t>
  </si>
  <si>
    <t>机关商品和服务支出</t>
  </si>
  <si>
    <t xml:space="preserve">   工资福利支出</t>
  </si>
  <si>
    <t xml:space="preserve">   国外债务发行费用</t>
  </si>
  <si>
    <t>8</t>
  </si>
  <si>
    <t xml:space="preserve">   办公经费</t>
  </si>
  <si>
    <t xml:space="preserve">   商品和服务支出</t>
  </si>
  <si>
    <t>债务还本支出</t>
  </si>
  <si>
    <t>9</t>
  </si>
  <si>
    <t xml:space="preserve">   会议费</t>
  </si>
  <si>
    <t xml:space="preserve">   其他对事业单位补助</t>
  </si>
  <si>
    <t xml:space="preserve">   国内债务还本
</t>
  </si>
  <si>
    <t>10</t>
  </si>
  <si>
    <t xml:space="preserve">   培训费</t>
  </si>
  <si>
    <t>对事业单位资本性补助</t>
  </si>
  <si>
    <t xml:space="preserve">   国外债务还本</t>
  </si>
  <si>
    <t>11</t>
  </si>
  <si>
    <t xml:space="preserve">   专用材料购置费</t>
  </si>
  <si>
    <t xml:space="preserve">   资本性支出（一）</t>
  </si>
  <si>
    <t>转移性支出</t>
  </si>
  <si>
    <t>12</t>
  </si>
  <si>
    <t xml:space="preserve">   委托业务费</t>
  </si>
  <si>
    <t xml:space="preserve">   资本性支出（二）</t>
  </si>
  <si>
    <t xml:space="preserve">   上下级政府间转移性支出</t>
  </si>
  <si>
    <t>13</t>
  </si>
  <si>
    <t xml:space="preserve">   公务接待费</t>
  </si>
  <si>
    <t>对企业补助</t>
  </si>
  <si>
    <t xml:space="preserve">   援助其他地区支出</t>
  </si>
  <si>
    <t>14</t>
  </si>
  <si>
    <t xml:space="preserve">   因公出国（境）费用</t>
  </si>
  <si>
    <t xml:space="preserve">   费用补贴</t>
  </si>
  <si>
    <t xml:space="preserve">   债务转贷</t>
  </si>
  <si>
    <t>15</t>
  </si>
  <si>
    <t xml:space="preserve">   公务用车运行维护费</t>
  </si>
  <si>
    <t xml:space="preserve">   利息补贴</t>
  </si>
  <si>
    <t xml:space="preserve">   调出资金</t>
  </si>
  <si>
    <t>16</t>
  </si>
  <si>
    <t xml:space="preserve">   维修(护)费</t>
  </si>
  <si>
    <t xml:space="preserve">   其他对企业补助</t>
  </si>
  <si>
    <t xml:space="preserve">   安排预算稳定调节基金</t>
  </si>
  <si>
    <t>17</t>
  </si>
  <si>
    <t xml:space="preserve">   其他商品和服务支出</t>
  </si>
  <si>
    <t>对企业资本性支出</t>
  </si>
  <si>
    <t xml:space="preserve">   补充预算周转金</t>
  </si>
  <si>
    <t>18</t>
  </si>
  <si>
    <t>机关资本性支出（一）</t>
  </si>
  <si>
    <t xml:space="preserve">   对企业资本性支出（一）</t>
  </si>
  <si>
    <t>预备费及预留</t>
  </si>
  <si>
    <t>19</t>
  </si>
  <si>
    <t xml:space="preserve">   房屋建筑物购建</t>
  </si>
  <si>
    <t xml:space="preserve">   对企业资本性支出（二）</t>
  </si>
  <si>
    <t xml:space="preserve">   预备费</t>
  </si>
  <si>
    <t>20</t>
  </si>
  <si>
    <t>对个人和家庭的补助</t>
  </si>
  <si>
    <t xml:space="preserve">   预留</t>
  </si>
  <si>
    <t>21</t>
  </si>
  <si>
    <t xml:space="preserve">   社会福利和救助</t>
  </si>
  <si>
    <t>22</t>
  </si>
  <si>
    <t xml:space="preserve">   土地征迁补偿和安置支出</t>
  </si>
  <si>
    <t xml:space="preserve">   助学金</t>
  </si>
  <si>
    <t xml:space="preserve">   赠与</t>
  </si>
  <si>
    <t>23</t>
  </si>
  <si>
    <t xml:space="preserve">   个人农业生产补贴</t>
  </si>
  <si>
    <t xml:space="preserve">   国家赔偿费用支出</t>
  </si>
  <si>
    <t>24</t>
  </si>
  <si>
    <t xml:space="preserve">   离退休费</t>
  </si>
  <si>
    <t xml:space="preserve">   对民间非营利组织和群众性自
   治组织补贴</t>
  </si>
  <si>
    <t>25</t>
  </si>
  <si>
    <t xml:space="preserve">   其他对个人和家庭的补助</t>
  </si>
  <si>
    <t xml:space="preserve">   其他支出</t>
  </si>
  <si>
    <t>26</t>
  </si>
  <si>
    <t>机关资本性支出（二）</t>
  </si>
  <si>
    <t>对社会保障基金补助</t>
  </si>
  <si>
    <t xml:space="preserve">   对社会保险基金补助</t>
  </si>
  <si>
    <r>
      <t>表</t>
    </r>
    <r>
      <rPr>
        <sz val="12"/>
        <rFont val="Times New Roman"/>
        <family val="1"/>
      </rPr>
      <t>6</t>
    </r>
  </si>
  <si>
    <t>项目</t>
  </si>
  <si>
    <r>
      <t>2022</t>
    </r>
    <r>
      <rPr>
        <b/>
        <sz val="11"/>
        <rFont val="黑体"/>
        <family val="3"/>
        <charset val="134"/>
      </rPr>
      <t>年决算数</t>
    </r>
  </si>
  <si>
    <r>
      <t>2021</t>
    </r>
    <r>
      <rPr>
        <b/>
        <sz val="11"/>
        <rFont val="黑体"/>
        <family val="3"/>
        <charset val="134"/>
      </rPr>
      <t>年决算数</t>
    </r>
  </si>
  <si>
    <t>“三公”经费支出合计</t>
  </si>
  <si>
    <r>
      <t xml:space="preserve">       1.</t>
    </r>
    <r>
      <rPr>
        <sz val="11"/>
        <rFont val="宋体"/>
        <family val="3"/>
        <charset val="134"/>
      </rPr>
      <t>因公出国（境）费</t>
    </r>
  </si>
  <si>
    <r>
      <t xml:space="preserve">       2.</t>
    </r>
    <r>
      <rPr>
        <sz val="11"/>
        <rFont val="宋体"/>
        <family val="3"/>
        <charset val="134"/>
      </rPr>
      <t>公务用车购置及运行维护费</t>
    </r>
  </si>
  <si>
    <t xml:space="preserve">      公务用车购置</t>
  </si>
  <si>
    <t xml:space="preserve">      公务用车运行维护费</t>
  </si>
  <si>
    <r>
      <t xml:space="preserve">        3.</t>
    </r>
    <r>
      <rPr>
        <sz val="11"/>
        <rFont val="宋体"/>
        <family val="3"/>
        <charset val="134"/>
      </rPr>
      <t>公务接待费</t>
    </r>
  </si>
  <si>
    <r>
      <t>附：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会议费</t>
    </r>
  </si>
  <si>
    <r>
      <t xml:space="preserve">       2.</t>
    </r>
    <r>
      <rPr>
        <sz val="11"/>
        <rFont val="宋体"/>
        <family val="3"/>
        <charset val="134"/>
      </rPr>
      <t>培训费</t>
    </r>
  </si>
  <si>
    <r>
      <t xml:space="preserve">       3.</t>
    </r>
    <r>
      <rPr>
        <sz val="11"/>
        <rFont val="宋体"/>
        <family val="3"/>
        <charset val="134"/>
      </rPr>
      <t>机关运行经费</t>
    </r>
  </si>
  <si>
    <r>
      <t>表</t>
    </r>
    <r>
      <rPr>
        <sz val="12"/>
        <rFont val="Times New Roman"/>
        <family val="1"/>
      </rPr>
      <t>7</t>
    </r>
  </si>
  <si>
    <t>农业土地开发资金收入</t>
  </si>
  <si>
    <t>国有土地使用权出让收入</t>
  </si>
  <si>
    <t>城市基础设施配套费收入</t>
  </si>
  <si>
    <t>污水处理费收入</t>
  </si>
  <si>
    <t>注：无相关收入。</t>
  </si>
  <si>
    <r>
      <t>表</t>
    </r>
    <r>
      <rPr>
        <sz val="12"/>
        <rFont val="Times New Roman"/>
        <family val="1"/>
      </rPr>
      <t>8</t>
    </r>
  </si>
  <si>
    <t>旅游发展基金支出</t>
  </si>
  <si>
    <t>大中型水库移民后期扶持基金支出</t>
  </si>
  <si>
    <t>国有土地使用权出让收入安排的支出</t>
  </si>
  <si>
    <t>农业土地开发资金安排的支出</t>
  </si>
  <si>
    <t>城市基础设施配套费安排的支出</t>
  </si>
  <si>
    <t>污水处理费安排的支出</t>
  </si>
  <si>
    <t>污水处理费对应专项债务收入安排的支出</t>
  </si>
  <si>
    <t>国有土地使用权出让收入对应专项债务收入安排的支出</t>
  </si>
  <si>
    <t>国家重大水利工程建设基金安排的支出</t>
  </si>
  <si>
    <t>其他政府性基金及对应专项债务收入安排的支出</t>
  </si>
  <si>
    <t>彩票发行机构销售机构业务费安排的支出</t>
  </si>
  <si>
    <t>彩票公益金安排的支出</t>
  </si>
  <si>
    <t>地方政府专项债务付息支出</t>
  </si>
  <si>
    <t>地方政府专项债务发行费用支出</t>
  </si>
  <si>
    <t>抗疫相关支出</t>
  </si>
  <si>
    <r>
      <t>表</t>
    </r>
    <r>
      <rPr>
        <sz val="12"/>
        <rFont val="Times New Roman"/>
        <family val="1"/>
      </rPr>
      <t>9</t>
    </r>
  </si>
  <si>
    <r>
      <t xml:space="preserve"> 1.</t>
    </r>
    <r>
      <rPr>
        <sz val="11"/>
        <rFont val="宋体"/>
        <family val="3"/>
        <charset val="134"/>
      </rPr>
      <t>政府性基金收入</t>
    </r>
  </si>
  <si>
    <r>
      <t xml:space="preserve"> 1.</t>
    </r>
    <r>
      <rPr>
        <sz val="11"/>
        <rFont val="宋体"/>
        <family val="3"/>
        <charset val="134"/>
      </rPr>
      <t>政府性基金支出</t>
    </r>
  </si>
  <si>
    <r>
      <t xml:space="preserve"> 3.</t>
    </r>
    <r>
      <rPr>
        <sz val="11"/>
        <rFont val="宋体"/>
        <family val="3"/>
        <charset val="134"/>
      </rPr>
      <t>地方政府债券收入</t>
    </r>
  </si>
  <si>
    <r>
      <t xml:space="preserve"> 4.</t>
    </r>
    <r>
      <rPr>
        <sz val="11"/>
        <rFont val="宋体"/>
        <family val="3"/>
        <charset val="134"/>
      </rPr>
      <t>上年结转及结余</t>
    </r>
  </si>
  <si>
    <r>
      <t xml:space="preserve"> 4.</t>
    </r>
    <r>
      <rPr>
        <sz val="11"/>
        <rFont val="宋体"/>
        <family val="3"/>
        <charset val="134"/>
      </rPr>
      <t>调出资金</t>
    </r>
  </si>
  <si>
    <t>表10</t>
  </si>
  <si>
    <t xml:space="preserve">    城市公共设施</t>
  </si>
  <si>
    <t xml:space="preserve">    用于残疾人事业的彩票公益金支出</t>
  </si>
  <si>
    <t xml:space="preserve">    城市环境卫生</t>
  </si>
  <si>
    <t xml:space="preserve">  旅游发展基金支出</t>
  </si>
  <si>
    <t xml:space="preserve">  污水处理费安排的支出</t>
  </si>
  <si>
    <t xml:space="preserve">  地方政府专项债务付息支出</t>
  </si>
  <si>
    <t xml:space="preserve">    地方旅游开发项目补助</t>
  </si>
  <si>
    <t xml:space="preserve">    污水处理设施建设和运营</t>
  </si>
  <si>
    <t xml:space="preserve">    国有土地使用权出让金债务付息支出</t>
  </si>
  <si>
    <t xml:space="preserve">  污水处理费对应专项债务收入安排的支出</t>
  </si>
  <si>
    <t xml:space="preserve">    污水处理费债务付息支出</t>
  </si>
  <si>
    <t xml:space="preserve">  大中型水库移民后期扶持基金支出</t>
  </si>
  <si>
    <t xml:space="preserve">    土地储备专项债券付息支出</t>
  </si>
  <si>
    <t xml:space="preserve">    移民补助</t>
  </si>
  <si>
    <t xml:space="preserve">   国有土地使用权出让收入对应专项债务收入安排的支出</t>
  </si>
  <si>
    <t xml:space="preserve">    棚户区改造专项债券付息支出</t>
  </si>
  <si>
    <t xml:space="preserve">    基础设施建设和经济发展</t>
  </si>
  <si>
    <t xml:space="preserve">    征地和拆迁补偿支出</t>
  </si>
  <si>
    <t xml:space="preserve">    其他政府性基金债务付息支出</t>
  </si>
  <si>
    <t xml:space="preserve">      其他国有土地使用权出让收入对应专项债务收入安排的支出</t>
  </si>
  <si>
    <t xml:space="preserve">  国有土地使用权出让收入安排的支出</t>
  </si>
  <si>
    <t xml:space="preserve">  地方政府专项债务发行费用支出</t>
  </si>
  <si>
    <t xml:space="preserve">  其他政府性基金及对应专项债务收入安排的支出</t>
  </si>
  <si>
    <t xml:space="preserve">    国有土地使用权出让金债务发行费用支出</t>
  </si>
  <si>
    <t xml:space="preserve">    土地开发支出</t>
  </si>
  <si>
    <t xml:space="preserve">    其他政府性基金债务收入安排的支出</t>
  </si>
  <si>
    <t xml:space="preserve">    污水处理费债务发行费用支出</t>
  </si>
  <si>
    <t xml:space="preserve">    城市建设支出</t>
  </si>
  <si>
    <t xml:space="preserve">  彩票发行销售机构业务费安排的支出</t>
  </si>
  <si>
    <t xml:space="preserve">    其他政府性基金债务发行费用支出</t>
  </si>
  <si>
    <t xml:space="preserve">    土地出让业务支出</t>
  </si>
  <si>
    <t xml:space="preserve">    福利彩票销售机构的业务费支出</t>
  </si>
  <si>
    <t>抗疫特别国债安排的支出</t>
  </si>
  <si>
    <t xml:space="preserve">    其他国有土地使用权出让收入安排的支出</t>
  </si>
  <si>
    <t xml:space="preserve">  彩票公益金安排的支出</t>
  </si>
  <si>
    <t xml:space="preserve">  抗疫相关支出</t>
  </si>
  <si>
    <t xml:space="preserve">  农业土地开发资金安排的支出</t>
  </si>
  <si>
    <t xml:space="preserve">    用于社会福利的彩票公益金支出</t>
  </si>
  <si>
    <t xml:space="preserve">    其他抗疫相关支出</t>
  </si>
  <si>
    <t xml:space="preserve">  城市基础设施配套费安排的支出</t>
  </si>
  <si>
    <t xml:space="preserve">    用于体育事业的彩票公益金支出</t>
  </si>
  <si>
    <t>街道（区）：十总镇</t>
    <phoneticPr fontId="52" type="noConversion"/>
  </si>
  <si>
    <r>
      <rPr>
        <b/>
        <sz val="28"/>
        <rFont val="方正小标宋_GBK"/>
        <charset val="134"/>
      </rPr>
      <t>十总镇</t>
    </r>
    <r>
      <rPr>
        <b/>
        <sz val="28"/>
        <rFont val="Times New Roman"/>
        <family val="1"/>
      </rPr>
      <t>2022</t>
    </r>
    <r>
      <rPr>
        <b/>
        <sz val="28"/>
        <rFont val="方正小标宋_GBK"/>
        <charset val="134"/>
      </rPr>
      <t>年财政决算</t>
    </r>
    <phoneticPr fontId="52" type="noConversion"/>
  </si>
  <si>
    <t>表1  2022年 十总镇 一般公共预算收入决算表</t>
  </si>
  <si>
    <t>表2  2022年 十总镇 一般公共预算支出决算表</t>
  </si>
  <si>
    <t>表3  2022年 十总镇一般公共预算收支平衡表</t>
  </si>
  <si>
    <t>表4  2022年 十总镇一般公共预算支出功能科目明细表</t>
  </si>
  <si>
    <t>表5  2022年 十总镇 一般公共预算基本支出经济科目明细表</t>
  </si>
  <si>
    <t>表6  2022年 十总镇财政拨款“三公”经费等决算表</t>
  </si>
  <si>
    <t>表7  2022年 十总镇 政府性基金收入决算表</t>
  </si>
  <si>
    <t>表8  2022年 十总镇 政府性基金支出决算表</t>
  </si>
  <si>
    <t>表9  2022年 十总镇政府性基金收支平衡表</t>
  </si>
  <si>
    <t>表10 2022年 十总镇政府性基金支出功能科目明细表</t>
  </si>
  <si>
    <t>街道（区）：十总镇</t>
    <phoneticPr fontId="52" type="noConversion"/>
  </si>
  <si>
    <t>街道（区）：十总镇</t>
    <phoneticPr fontId="52" type="noConversion"/>
  </si>
  <si>
    <t>2022年十总镇一般公共预算收入决算表</t>
    <phoneticPr fontId="52" type="noConversion"/>
  </si>
  <si>
    <t>2022年十总镇一般公共预算支出决算表</t>
    <phoneticPr fontId="52" type="noConversion"/>
  </si>
  <si>
    <t>2022年十总镇一般公共预算收支平衡表</t>
    <phoneticPr fontId="52" type="noConversion"/>
  </si>
  <si>
    <t>2022年十总镇一般公共预算支出功能科目明细表</t>
    <phoneticPr fontId="52" type="noConversion"/>
  </si>
  <si>
    <t>2022年十总镇一般公共预算基本支出经济科目（政府经济分类）明细表</t>
    <phoneticPr fontId="52" type="noConversion"/>
  </si>
  <si>
    <t>2022年十总镇财政拨款“三公”经费等决算表</t>
    <phoneticPr fontId="52" type="noConversion"/>
  </si>
  <si>
    <t>2022年十总镇政府性基金收入决算表</t>
    <phoneticPr fontId="52" type="noConversion"/>
  </si>
  <si>
    <t>2022年十总镇政府性基金支出决算表</t>
    <phoneticPr fontId="52" type="noConversion"/>
  </si>
  <si>
    <t>2022年十总镇政府性基金收支平衡表</t>
    <phoneticPr fontId="52" type="noConversion"/>
  </si>
  <si>
    <t>2022年十总镇政府性基金支出功能科目明细表</t>
    <phoneticPr fontId="52" type="noConversion"/>
  </si>
  <si>
    <r>
      <t>注：严格执行厉行节约各项规定，</t>
    </r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>年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三公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经费决算数比</t>
    </r>
    <r>
      <rPr>
        <sz val="11"/>
        <rFont val="Times New Roman"/>
        <family val="1"/>
      </rPr>
      <t>2021</t>
    </r>
    <r>
      <rPr>
        <sz val="11"/>
        <rFont val="宋体"/>
        <family val="3"/>
        <charset val="134"/>
      </rPr>
      <t>年减少</t>
    </r>
    <r>
      <rPr>
        <sz val="11"/>
        <rFont val="Times New Roman"/>
        <family val="1"/>
      </rPr>
      <t>0.05</t>
    </r>
    <r>
      <rPr>
        <sz val="11"/>
        <rFont val="宋体"/>
        <family val="3"/>
        <charset val="134"/>
      </rPr>
      <t>万元，其中：因公出国（境）费用减少</t>
    </r>
    <r>
      <rPr>
        <sz val="11"/>
        <rFont val="Times New Roman"/>
        <family val="1"/>
      </rPr>
      <t xml:space="preserve"> 0 </t>
    </r>
    <r>
      <rPr>
        <sz val="11"/>
        <rFont val="宋体"/>
        <family val="3"/>
        <charset val="134"/>
      </rPr>
      <t>万元、公务用车购置及运行维护费减少</t>
    </r>
    <r>
      <rPr>
        <sz val="11"/>
        <rFont val="Times New Roman"/>
        <family val="1"/>
      </rPr>
      <t xml:space="preserve"> 0 </t>
    </r>
    <r>
      <rPr>
        <sz val="11"/>
        <rFont val="宋体"/>
        <family val="3"/>
        <charset val="134"/>
      </rPr>
      <t>万元、公务接待费减少</t>
    </r>
    <r>
      <rPr>
        <sz val="11"/>
        <rFont val="Times New Roman"/>
        <family val="1"/>
      </rPr>
      <t>0.05</t>
    </r>
    <r>
      <rPr>
        <sz val="11"/>
        <rFont val="宋体"/>
        <family val="3"/>
        <charset val="134"/>
      </rPr>
      <t>万元。另外，会议费减少</t>
    </r>
    <r>
      <rPr>
        <sz val="11"/>
        <rFont val="Times New Roman"/>
        <family val="1"/>
      </rPr>
      <t>8.94</t>
    </r>
    <r>
      <rPr>
        <sz val="11"/>
        <rFont val="宋体"/>
        <family val="3"/>
        <charset val="134"/>
      </rPr>
      <t>万元、培训费减少</t>
    </r>
    <r>
      <rPr>
        <sz val="11"/>
        <rFont val="Times New Roman"/>
        <family val="1"/>
      </rPr>
      <t>1.93</t>
    </r>
    <r>
      <rPr>
        <sz val="11"/>
        <rFont val="宋体"/>
        <family val="3"/>
        <charset val="134"/>
      </rPr>
      <t>万元，机关运行经费增加</t>
    </r>
    <r>
      <rPr>
        <sz val="11"/>
        <rFont val="Times New Roman"/>
        <family val="1"/>
      </rPr>
      <t>77.72</t>
    </r>
    <r>
      <rPr>
        <sz val="11"/>
        <rFont val="宋体"/>
        <family val="3"/>
        <charset val="134"/>
      </rPr>
      <t>万元（主要为</t>
    </r>
    <r>
      <rPr>
        <sz val="11"/>
        <rFont val="Times New Roman"/>
        <family val="1"/>
      </rPr>
      <t>2022</t>
    </r>
    <r>
      <rPr>
        <sz val="11"/>
        <rFont val="宋体"/>
        <family val="3"/>
        <charset val="134"/>
      </rPr>
      <t>年</t>
    </r>
    <r>
      <rPr>
        <sz val="11"/>
        <rFont val="宋体"/>
        <family val="3"/>
        <charset val="134"/>
      </rPr>
      <t>疫情防控支出较上年增长</t>
    </r>
    <r>
      <rPr>
        <sz val="11"/>
        <rFont val="宋体"/>
        <family val="3"/>
        <charset val="134"/>
      </rPr>
      <t>）。</t>
    </r>
    <phoneticPr fontId="52" type="noConversion"/>
  </si>
  <si>
    <t xml:space="preserve">  单位负责人（签字）：钱亮</t>
    <phoneticPr fontId="52" type="noConversion"/>
  </si>
  <si>
    <t>财政局长：丁水忠</t>
    <phoneticPr fontId="52" type="noConversion"/>
  </si>
</sst>
</file>

<file path=xl/styles.xml><?xml version="1.0" encoding="utf-8"?>
<styleSheet xmlns="http://schemas.openxmlformats.org/spreadsheetml/2006/main">
  <numFmts count="10">
    <numFmt numFmtId="176" formatCode="#,##0_ "/>
    <numFmt numFmtId="177" formatCode="#,##0_);[Red]\(#,##0\)"/>
    <numFmt numFmtId="178" formatCode="#,##0.00_ "/>
    <numFmt numFmtId="179" formatCode="0.0_ "/>
    <numFmt numFmtId="180" formatCode="0_ "/>
    <numFmt numFmtId="181" formatCode="0.0%"/>
    <numFmt numFmtId="182" formatCode="0.0_);[Red]\(0.0\)"/>
    <numFmt numFmtId="183" formatCode="#,##0.0_ "/>
    <numFmt numFmtId="184" formatCode="0.00_);[Red]\(0.00\)"/>
    <numFmt numFmtId="185" formatCode="0_);[Red]\(0\)"/>
  </numFmts>
  <fonts count="61">
    <font>
      <sz val="12"/>
      <name val="宋体"/>
      <charset val="134"/>
    </font>
    <font>
      <sz val="11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Arial"/>
      <family val="2"/>
    </font>
    <font>
      <sz val="12"/>
      <name val="黑体"/>
      <family val="3"/>
      <charset val="134"/>
    </font>
    <font>
      <sz val="16"/>
      <name val="方正小标宋_GBK"/>
      <charset val="134"/>
    </font>
    <font>
      <sz val="11"/>
      <name val="宋体"/>
      <family val="3"/>
      <charset val="134"/>
    </font>
    <font>
      <b/>
      <sz val="11"/>
      <name val="黑体"/>
      <family val="3"/>
      <charset val="134"/>
    </font>
    <font>
      <sz val="11"/>
      <name val="Times New Roman"/>
      <family val="1"/>
    </font>
    <font>
      <b/>
      <sz val="10"/>
      <name val="宋体"/>
      <family val="3"/>
      <charset val="134"/>
    </font>
    <font>
      <b/>
      <sz val="11"/>
      <name val="Times New Roman"/>
      <family val="1"/>
    </font>
    <font>
      <sz val="10"/>
      <name val="宋体"/>
      <family val="3"/>
      <charset val="134"/>
    </font>
    <font>
      <sz val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0.5"/>
      <name val="宋体"/>
      <family val="3"/>
      <charset val="134"/>
    </font>
    <font>
      <sz val="10.5"/>
      <name val="Times New Roman"/>
      <family val="1"/>
    </font>
    <font>
      <sz val="10"/>
      <name val="Times New Roman"/>
      <family val="1"/>
    </font>
    <font>
      <sz val="18"/>
      <name val="方正小标宋_GBK"/>
      <charset val="134"/>
    </font>
    <font>
      <sz val="20"/>
      <name val="Times New Roman"/>
      <family val="1"/>
    </font>
    <font>
      <b/>
      <sz val="11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name val="Arial"/>
      <family val="2"/>
    </font>
    <font>
      <b/>
      <sz val="11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Times New Roman"/>
      <family val="1"/>
    </font>
    <font>
      <sz val="12"/>
      <name val="楷体_GB2312"/>
      <charset val="134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name val="楷体_GB2312"/>
      <charset val="134"/>
    </font>
    <font>
      <b/>
      <sz val="20"/>
      <name val="黑体"/>
      <family val="3"/>
      <charset val="134"/>
    </font>
    <font>
      <b/>
      <sz val="11"/>
      <name val="仿宋_GB2312"/>
      <family val="3"/>
      <charset val="134"/>
    </font>
    <font>
      <b/>
      <sz val="20"/>
      <color indexed="10"/>
      <name val="黑体"/>
      <family val="3"/>
      <charset val="134"/>
    </font>
    <font>
      <b/>
      <sz val="22"/>
      <name val="华文中宋"/>
      <charset val="134"/>
    </font>
    <font>
      <b/>
      <sz val="28"/>
      <name val="宋体"/>
      <family val="3"/>
      <charset val="134"/>
    </font>
    <font>
      <sz val="20"/>
      <name val="宋体"/>
      <family val="3"/>
      <charset val="134"/>
    </font>
    <font>
      <b/>
      <sz val="2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sz val="16"/>
      <name val="黑体"/>
      <family val="3"/>
      <charset val="134"/>
    </font>
    <font>
      <b/>
      <sz val="28"/>
      <name val="Times New Roman"/>
      <family val="1"/>
    </font>
    <font>
      <b/>
      <sz val="28"/>
      <name val="方正小标宋_GBK"/>
      <charset val="134"/>
    </font>
    <font>
      <b/>
      <sz val="28"/>
      <name val="方正小标宋简体"/>
      <charset val="134"/>
    </font>
    <font>
      <sz val="20"/>
      <name val="方正楷体_GBK"/>
      <charset val="134"/>
    </font>
    <font>
      <b/>
      <sz val="20"/>
      <name val="楷体_GB2312"/>
      <charset val="134"/>
    </font>
    <font>
      <b/>
      <sz val="18"/>
      <name val="黑体"/>
      <family val="3"/>
      <charset val="134"/>
    </font>
    <font>
      <sz val="20"/>
      <name val="楷体_GB2312"/>
      <charset val="134"/>
    </font>
    <font>
      <b/>
      <sz val="2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5" fillId="0" borderId="0">
      <alignment vertical="center"/>
    </xf>
    <xf numFmtId="0" fontId="56" fillId="0" borderId="0">
      <alignment vertical="center"/>
    </xf>
    <xf numFmtId="0" fontId="15" fillId="0" borderId="0">
      <alignment vertical="center"/>
    </xf>
    <xf numFmtId="0" fontId="24" fillId="0" borderId="0" applyNumberFormat="0" applyFont="0" applyFill="0" applyBorder="0" applyAlignment="0" applyProtection="0"/>
    <xf numFmtId="0" fontId="3" fillId="0" borderId="0"/>
    <xf numFmtId="0" fontId="29" fillId="0" borderId="0"/>
    <xf numFmtId="0" fontId="24" fillId="0" borderId="0" applyNumberFormat="0" applyFont="0" applyFill="0" applyBorder="0" applyAlignment="0" applyProtection="0"/>
    <xf numFmtId="0" fontId="51" fillId="0" borderId="0"/>
    <xf numFmtId="0" fontId="16" fillId="0" borderId="0"/>
    <xf numFmtId="0" fontId="51" fillId="0" borderId="0"/>
  </cellStyleXfs>
  <cellXfs count="235">
    <xf numFmtId="0" fontId="0" fillId="0" borderId="0" xfId="0">
      <alignment vertical="center"/>
    </xf>
    <xf numFmtId="0" fontId="51" fillId="0" borderId="0" xfId="7" applyFill="1" applyBorder="1" applyAlignment="1"/>
    <xf numFmtId="0" fontId="2" fillId="0" borderId="0" xfId="24" applyFont="1" applyFill="1" applyBorder="1" applyAlignment="1"/>
    <xf numFmtId="0" fontId="3" fillId="0" borderId="0" xfId="24" applyFont="1" applyFill="1" applyBorder="1" applyAlignment="1"/>
    <xf numFmtId="0" fontId="3" fillId="0" borderId="0" xfId="24" applyFont="1" applyFill="1" applyAlignment="1"/>
    <xf numFmtId="0" fontId="4" fillId="0" borderId="0" xfId="1" applyFont="1" applyFill="1" applyBorder="1" applyAlignment="1">
      <alignment vertical="center"/>
    </xf>
    <xf numFmtId="0" fontId="7" fillId="0" borderId="1" xfId="7" applyNumberFormat="1" applyFont="1" applyFill="1" applyBorder="1" applyAlignment="1" applyProtection="1">
      <alignment horizontal="center" vertical="center"/>
    </xf>
    <xf numFmtId="0" fontId="7" fillId="0" borderId="1" xfId="7" applyNumberFormat="1" applyFont="1" applyFill="1" applyBorder="1" applyAlignment="1" applyProtection="1">
      <alignment horizontal="center" vertical="center" shrinkToFit="1"/>
    </xf>
    <xf numFmtId="0" fontId="8" fillId="0" borderId="1" xfId="7" applyNumberFormat="1" applyFont="1" applyFill="1" applyBorder="1" applyAlignment="1" applyProtection="1">
      <alignment horizontal="center" vertical="center"/>
    </xf>
    <xf numFmtId="0" fontId="9" fillId="0" borderId="1" xfId="7" applyNumberFormat="1" applyFont="1" applyFill="1" applyBorder="1" applyAlignment="1" applyProtection="1">
      <alignment horizontal="left" vertical="center" shrinkToFit="1"/>
    </xf>
    <xf numFmtId="0" fontId="11" fillId="0" borderId="1" xfId="7" applyNumberFormat="1" applyFont="1" applyFill="1" applyBorder="1" applyAlignment="1" applyProtection="1">
      <alignment horizontal="left" vertical="center" shrinkToFit="1"/>
    </xf>
    <xf numFmtId="0" fontId="12" fillId="0" borderId="1" xfId="7" applyNumberFormat="1" applyFont="1" applyFill="1" applyBorder="1" applyAlignment="1" applyProtection="1">
      <alignment horizontal="left" vertical="center" shrinkToFit="1"/>
    </xf>
    <xf numFmtId="0" fontId="13" fillId="0" borderId="1" xfId="24" applyFont="1" applyFill="1" applyBorder="1" applyAlignment="1">
      <alignment vertical="center"/>
    </xf>
    <xf numFmtId="0" fontId="57" fillId="0" borderId="1" xfId="24" applyFont="1" applyFill="1" applyBorder="1" applyAlignment="1">
      <alignment horizontal="left" vertical="center"/>
    </xf>
    <xf numFmtId="0" fontId="57" fillId="0" borderId="1" xfId="24" applyFont="1" applyFill="1" applyBorder="1" applyAlignment="1">
      <alignment vertical="center"/>
    </xf>
    <xf numFmtId="0" fontId="57" fillId="0" borderId="1" xfId="24" applyFont="1" applyFill="1" applyBorder="1" applyAlignment="1">
      <alignment vertical="center" shrinkToFit="1"/>
    </xf>
    <xf numFmtId="0" fontId="3" fillId="0" borderId="1" xfId="24" applyFont="1" applyFill="1" applyBorder="1" applyAlignment="1">
      <alignment vertical="center"/>
    </xf>
    <xf numFmtId="0" fontId="6" fillId="0" borderId="0" xfId="25" applyFont="1" applyAlignment="1">
      <alignment vertical="center"/>
    </xf>
    <xf numFmtId="0" fontId="6" fillId="0" borderId="0" xfId="25" applyFont="1" applyAlignment="1">
      <alignment horizontal="center"/>
    </xf>
    <xf numFmtId="0" fontId="6" fillId="0" borderId="0" xfId="0" applyFont="1">
      <alignment vertical="center"/>
    </xf>
    <xf numFmtId="3" fontId="6" fillId="0" borderId="0" xfId="27" applyNumberFormat="1" applyFont="1" applyProtection="1">
      <protection locked="0"/>
    </xf>
    <xf numFmtId="3" fontId="14" fillId="0" borderId="0" xfId="27" applyNumberFormat="1" applyFont="1" applyAlignment="1" applyProtection="1">
      <alignment vertical="top"/>
      <protection locked="0"/>
    </xf>
    <xf numFmtId="3" fontId="51" fillId="0" borderId="0" xfId="27" applyNumberFormat="1" applyProtection="1">
      <protection locked="0"/>
    </xf>
    <xf numFmtId="3" fontId="4" fillId="0" borderId="0" xfId="27" applyNumberFormat="1" applyFont="1" applyAlignment="1" applyProtection="1">
      <alignment vertical="center"/>
      <protection locked="0"/>
    </xf>
    <xf numFmtId="0" fontId="7" fillId="0" borderId="1" xfId="25" applyFont="1" applyBorder="1" applyAlignment="1">
      <alignment horizontal="center" vertical="center" wrapText="1"/>
    </xf>
    <xf numFmtId="0" fontId="8" fillId="0" borderId="1" xfId="16" applyFont="1" applyBorder="1" applyAlignment="1">
      <alignment vertical="center"/>
    </xf>
    <xf numFmtId="177" fontId="8" fillId="0" borderId="1" xfId="16" applyNumberFormat="1" applyFont="1" applyBorder="1" applyAlignment="1">
      <alignment vertical="center"/>
    </xf>
    <xf numFmtId="3" fontId="8" fillId="0" borderId="1" xfId="28" applyNumberFormat="1" applyFont="1" applyBorder="1" applyAlignment="1">
      <alignment vertical="center"/>
    </xf>
    <xf numFmtId="3" fontId="7" fillId="0" borderId="1" xfId="28" applyNumberFormat="1" applyFont="1" applyBorder="1" applyAlignment="1">
      <alignment horizontal="center" vertical="center"/>
    </xf>
    <xf numFmtId="177" fontId="10" fillId="0" borderId="1" xfId="28" applyNumberFormat="1" applyFont="1" applyBorder="1" applyAlignment="1">
      <alignment vertical="center"/>
    </xf>
    <xf numFmtId="0" fontId="6" fillId="0" borderId="0" xfId="25" applyFont="1"/>
    <xf numFmtId="177" fontId="51" fillId="0" borderId="0" xfId="27" applyNumberFormat="1" applyProtection="1">
      <protection locked="0"/>
    </xf>
    <xf numFmtId="3" fontId="51" fillId="0" borderId="0" xfId="27" applyNumberFormat="1" applyBorder="1" applyProtection="1">
      <protection locked="0"/>
    </xf>
    <xf numFmtId="0" fontId="51" fillId="0" borderId="0" xfId="14" applyFill="1" applyBorder="1"/>
    <xf numFmtId="0" fontId="14" fillId="0" borderId="0" xfId="14" applyFont="1" applyFill="1" applyBorder="1" applyAlignment="1">
      <alignment vertical="center"/>
    </xf>
    <xf numFmtId="0" fontId="51" fillId="0" borderId="0" xfId="14" applyFill="1" applyAlignment="1">
      <alignment vertical="center"/>
    </xf>
    <xf numFmtId="0" fontId="51" fillId="0" borderId="0" xfId="14" applyFill="1"/>
    <xf numFmtId="178" fontId="51" fillId="0" borderId="0" xfId="14" applyNumberFormat="1" applyFill="1"/>
    <xf numFmtId="0" fontId="15" fillId="0" borderId="0" xfId="0" applyFont="1" applyFill="1" applyAlignment="1">
      <alignment vertical="center"/>
    </xf>
    <xf numFmtId="0" fontId="4" fillId="0" borderId="0" xfId="14" applyFont="1" applyFill="1" applyBorder="1" applyAlignment="1">
      <alignment vertical="center"/>
    </xf>
    <xf numFmtId="178" fontId="51" fillId="0" borderId="0" xfId="14" applyNumberFormat="1" applyFill="1" applyBorder="1"/>
    <xf numFmtId="0" fontId="6" fillId="0" borderId="2" xfId="25" applyFont="1" applyFill="1" applyBorder="1" applyAlignment="1">
      <alignment vertical="center"/>
    </xf>
    <xf numFmtId="0" fontId="6" fillId="0" borderId="2" xfId="25" applyFont="1" applyFill="1" applyBorder="1" applyAlignment="1">
      <alignment horizontal="right" vertical="center"/>
    </xf>
    <xf numFmtId="0" fontId="7" fillId="0" borderId="3" xfId="14" applyFont="1" applyFill="1" applyBorder="1" applyAlignment="1">
      <alignment horizontal="center" vertical="center" wrapText="1"/>
    </xf>
    <xf numFmtId="178" fontId="7" fillId="0" borderId="1" xfId="14" applyNumberFormat="1" applyFont="1" applyFill="1" applyBorder="1" applyAlignment="1">
      <alignment horizontal="center" vertical="center" wrapText="1"/>
    </xf>
    <xf numFmtId="178" fontId="7" fillId="0" borderId="1" xfId="12" applyNumberFormat="1" applyFont="1" applyBorder="1" applyAlignment="1">
      <alignment horizontal="center" vertical="center" wrapText="1"/>
    </xf>
    <xf numFmtId="0" fontId="7" fillId="0" borderId="1" xfId="14" applyFont="1" applyFill="1" applyBorder="1" applyAlignment="1">
      <alignment horizontal="center" vertical="center" wrapText="1"/>
    </xf>
    <xf numFmtId="176" fontId="10" fillId="0" borderId="1" xfId="1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vertical="center" wrapText="1"/>
    </xf>
    <xf numFmtId="176" fontId="8" fillId="0" borderId="1" xfId="3" applyNumberFormat="1" applyFont="1" applyBorder="1" applyAlignment="1">
      <alignment horizontal="right" vertical="center"/>
    </xf>
    <xf numFmtId="178" fontId="8" fillId="0" borderId="1" xfId="3" applyNumberFormat="1" applyFont="1" applyFill="1" applyBorder="1" applyAlignment="1">
      <alignment vertical="center"/>
    </xf>
    <xf numFmtId="179" fontId="6" fillId="0" borderId="1" xfId="3" applyNumberFormat="1" applyFont="1" applyFill="1" applyBorder="1" applyAlignment="1">
      <alignment vertical="center" wrapText="1"/>
    </xf>
    <xf numFmtId="176" fontId="8" fillId="0" borderId="1" xfId="14" applyNumberFormat="1" applyFont="1" applyFill="1" applyBorder="1" applyAlignment="1">
      <alignment vertical="center"/>
    </xf>
    <xf numFmtId="0" fontId="51" fillId="0" borderId="1" xfId="14" applyFill="1" applyBorder="1"/>
    <xf numFmtId="178" fontId="51" fillId="0" borderId="1" xfId="14" applyNumberFormat="1" applyFill="1" applyBorder="1"/>
    <xf numFmtId="0" fontId="14" fillId="0" borderId="0" xfId="14" applyFont="1" applyAlignment="1">
      <alignment vertical="center"/>
    </xf>
    <xf numFmtId="0" fontId="51" fillId="0" borderId="0" xfId="14" applyAlignment="1">
      <alignment vertical="center"/>
    </xf>
    <xf numFmtId="0" fontId="51" fillId="0" borderId="0" xfId="14"/>
    <xf numFmtId="178" fontId="51" fillId="0" borderId="0" xfId="14" applyNumberFormat="1"/>
    <xf numFmtId="0" fontId="4" fillId="0" borderId="0" xfId="14" applyFont="1" applyAlignment="1">
      <alignment vertical="center"/>
    </xf>
    <xf numFmtId="178" fontId="6" fillId="0" borderId="0" xfId="25" applyNumberFormat="1" applyFont="1" applyBorder="1" applyAlignment="1">
      <alignment horizontal="right" vertical="center"/>
    </xf>
    <xf numFmtId="0" fontId="7" fillId="0" borderId="3" xfId="14" applyFont="1" applyBorder="1" applyAlignment="1">
      <alignment horizontal="center" vertical="center" wrapText="1"/>
    </xf>
    <xf numFmtId="0" fontId="7" fillId="0" borderId="1" xfId="19" applyFont="1" applyBorder="1" applyAlignment="1">
      <alignment horizontal="center" vertical="center" wrapText="1"/>
    </xf>
    <xf numFmtId="0" fontId="7" fillId="0" borderId="3" xfId="19" applyFont="1" applyBorder="1" applyAlignment="1">
      <alignment horizontal="center" vertical="center" wrapText="1"/>
    </xf>
    <xf numFmtId="176" fontId="10" fillId="0" borderId="1" xfId="14" applyNumberFormat="1" applyFont="1" applyBorder="1" applyAlignment="1">
      <alignment horizontal="right" vertical="center"/>
    </xf>
    <xf numFmtId="0" fontId="6" fillId="0" borderId="1" xfId="3" applyFont="1" applyFill="1" applyBorder="1" applyAlignment="1">
      <alignment horizontal="left" vertical="center" wrapText="1"/>
    </xf>
    <xf numFmtId="176" fontId="8" fillId="0" borderId="1" xfId="14" applyNumberFormat="1" applyFont="1" applyBorder="1" applyAlignment="1">
      <alignment horizontal="right" vertical="center"/>
    </xf>
    <xf numFmtId="179" fontId="8" fillId="0" borderId="1" xfId="14" applyNumberFormat="1" applyFont="1" applyBorder="1" applyAlignment="1">
      <alignment horizontal="right" vertical="center"/>
    </xf>
    <xf numFmtId="0" fontId="16" fillId="0" borderId="0" xfId="14" applyFont="1" applyAlignment="1">
      <alignment horizontal="right" vertical="center"/>
    </xf>
    <xf numFmtId="0" fontId="51" fillId="0" borderId="0" xfId="14" applyBorder="1"/>
    <xf numFmtId="178" fontId="51" fillId="0" borderId="0" xfId="14" applyNumberFormat="1" applyBorder="1"/>
    <xf numFmtId="0" fontId="51" fillId="0" borderId="0" xfId="15"/>
    <xf numFmtId="0" fontId="19" fillId="0" borderId="0" xfId="23" applyNumberFormat="1" applyFont="1" applyFill="1" applyBorder="1" applyAlignment="1">
      <alignment horizontal="center"/>
    </xf>
    <xf numFmtId="0" fontId="19" fillId="0" borderId="0" xfId="23" applyNumberFormat="1" applyFont="1" applyFill="1" applyBorder="1" applyAlignment="1"/>
    <xf numFmtId="0" fontId="4" fillId="0" borderId="0" xfId="15" applyFont="1" applyAlignment="1">
      <alignment horizontal="left" vertical="center"/>
    </xf>
    <xf numFmtId="0" fontId="0" fillId="0" borderId="0" xfId="15" applyFont="1"/>
    <xf numFmtId="0" fontId="51" fillId="0" borderId="0" xfId="15" applyAlignment="1">
      <alignment horizontal="right"/>
    </xf>
    <xf numFmtId="0" fontId="21" fillId="0" borderId="0" xfId="23" applyNumberFormat="1" applyFont="1" applyFill="1" applyBorder="1" applyAlignment="1">
      <alignment horizontal="center" vertical="center"/>
    </xf>
    <xf numFmtId="0" fontId="6" fillId="0" borderId="0" xfId="23" applyNumberFormat="1" applyFont="1" applyFill="1" applyBorder="1" applyAlignment="1">
      <alignment horizontal="right" vertical="center"/>
    </xf>
    <xf numFmtId="0" fontId="7" fillId="0" borderId="1" xfId="25" applyFont="1" applyFill="1" applyBorder="1" applyAlignment="1">
      <alignment horizontal="center" vertical="center" wrapText="1"/>
    </xf>
    <xf numFmtId="0" fontId="10" fillId="0" borderId="1" xfId="25" applyFont="1" applyFill="1" applyBorder="1" applyAlignment="1">
      <alignment horizontal="center" vertical="center" wrapText="1"/>
    </xf>
    <xf numFmtId="0" fontId="22" fillId="0" borderId="1" xfId="16" applyFont="1" applyFill="1" applyBorder="1" applyAlignment="1">
      <alignment horizontal="left" vertical="center"/>
    </xf>
    <xf numFmtId="178" fontId="10" fillId="0" borderId="1" xfId="16" applyNumberFormat="1" applyFont="1" applyFill="1" applyBorder="1" applyAlignment="1">
      <alignment horizontal="right" vertical="center"/>
    </xf>
    <xf numFmtId="180" fontId="19" fillId="0" borderId="0" xfId="23" applyNumberFormat="1" applyFont="1" applyFill="1" applyBorder="1" applyAlignment="1"/>
    <xf numFmtId="0" fontId="8" fillId="0" borderId="1" xfId="22" applyNumberFormat="1" applyFont="1" applyFill="1" applyBorder="1" applyAlignment="1">
      <alignment horizontal="left" vertical="center" shrinkToFit="1"/>
    </xf>
    <xf numFmtId="178" fontId="8" fillId="0" borderId="1" xfId="16" applyNumberFormat="1" applyFont="1" applyFill="1" applyBorder="1" applyAlignment="1">
      <alignment horizontal="right" vertical="center"/>
    </xf>
    <xf numFmtId="0" fontId="6" fillId="0" borderId="1" xfId="22" applyNumberFormat="1" applyFont="1" applyFill="1" applyBorder="1" applyAlignment="1">
      <alignment horizontal="left" vertical="center" shrinkToFit="1"/>
    </xf>
    <xf numFmtId="176" fontId="8" fillId="0" borderId="1" xfId="16" applyNumberFormat="1" applyFont="1" applyFill="1" applyBorder="1" applyAlignment="1">
      <alignment horizontal="right" vertical="center"/>
    </xf>
    <xf numFmtId="0" fontId="15" fillId="0" borderId="1" xfId="22" applyNumberFormat="1" applyFont="1" applyFill="1" applyBorder="1" applyAlignment="1">
      <alignment horizontal="left" vertical="center" shrinkToFit="1"/>
    </xf>
    <xf numFmtId="0" fontId="22" fillId="0" borderId="1" xfId="22" applyNumberFormat="1" applyFont="1" applyFill="1" applyBorder="1" applyAlignment="1">
      <alignment horizontal="left" vertical="center" shrinkToFit="1"/>
    </xf>
    <xf numFmtId="0" fontId="0" fillId="0" borderId="0" xfId="0" applyFont="1" applyFill="1" applyBorder="1" applyAlignment="1"/>
    <xf numFmtId="0" fontId="23" fillId="0" borderId="0" xfId="24" applyFont="1" applyFill="1" applyBorder="1" applyAlignment="1"/>
    <xf numFmtId="0" fontId="24" fillId="0" borderId="0" xfId="26" applyNumberFormat="1" applyFont="1" applyFill="1" applyBorder="1" applyAlignment="1"/>
    <xf numFmtId="0" fontId="5" fillId="0" borderId="0" xfId="5" applyFont="1" applyFill="1" applyBorder="1" applyAlignment="1">
      <alignment horizontal="center" vertical="center"/>
    </xf>
    <xf numFmtId="0" fontId="25" fillId="0" borderId="4" xfId="24" applyNumberFormat="1" applyFont="1" applyFill="1" applyBorder="1" applyAlignment="1" applyProtection="1">
      <alignment horizontal="center" vertical="center"/>
    </xf>
    <xf numFmtId="0" fontId="25" fillId="0" borderId="4" xfId="24" applyNumberFormat="1" applyFont="1" applyFill="1" applyBorder="1" applyAlignment="1" applyProtection="1">
      <alignment horizontal="center" vertical="center" wrapText="1"/>
    </xf>
    <xf numFmtId="0" fontId="8" fillId="0" borderId="4" xfId="26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/>
    </xf>
    <xf numFmtId="0" fontId="8" fillId="0" borderId="5" xfId="26" applyFont="1" applyFill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left" vertical="center"/>
    </xf>
    <xf numFmtId="0" fontId="27" fillId="0" borderId="1" xfId="24" applyFont="1" applyFill="1" applyBorder="1" applyAlignment="1">
      <alignment horizontal="center" vertical="center"/>
    </xf>
    <xf numFmtId="0" fontId="3" fillId="0" borderId="1" xfId="24" applyFont="1" applyFill="1" applyBorder="1" applyAlignment="1"/>
    <xf numFmtId="0" fontId="8" fillId="0" borderId="0" xfId="0" applyFont="1" applyFill="1" applyBorder="1" applyAlignment="1">
      <alignment horizontal="right" vertical="center"/>
    </xf>
    <xf numFmtId="0" fontId="25" fillId="0" borderId="0" xfId="24" applyNumberFormat="1" applyFont="1" applyFill="1" applyBorder="1" applyAlignment="1" applyProtection="1">
      <alignment horizontal="center" vertical="center" wrapText="1"/>
    </xf>
    <xf numFmtId="176" fontId="58" fillId="0" borderId="0" xfId="0" applyNumberFormat="1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0" fillId="0" borderId="0" xfId="9" applyFont="1" applyFill="1" applyBorder="1" applyAlignment="1"/>
    <xf numFmtId="0" fontId="7" fillId="0" borderId="1" xfId="9" applyNumberFormat="1" applyFont="1" applyFill="1" applyBorder="1" applyAlignment="1" applyProtection="1">
      <alignment horizontal="center" vertical="center"/>
    </xf>
    <xf numFmtId="0" fontId="7" fillId="0" borderId="1" xfId="9" applyNumberFormat="1" applyFont="1" applyFill="1" applyBorder="1" applyAlignment="1" applyProtection="1">
      <alignment horizontal="center" vertical="center" shrinkToFit="1"/>
    </xf>
    <xf numFmtId="0" fontId="7" fillId="0" borderId="3" xfId="9" applyNumberFormat="1" applyFont="1" applyFill="1" applyBorder="1" applyAlignment="1" applyProtection="1">
      <alignment horizontal="center" vertical="center" shrinkToFit="1"/>
    </xf>
    <xf numFmtId="0" fontId="8" fillId="0" borderId="6" xfId="9" applyNumberFormat="1" applyFont="1" applyFill="1" applyBorder="1" applyAlignment="1" applyProtection="1">
      <alignment horizontal="center" vertical="center"/>
    </xf>
    <xf numFmtId="0" fontId="9" fillId="0" borderId="6" xfId="9" applyNumberFormat="1" applyFont="1" applyFill="1" applyBorder="1" applyAlignment="1" applyProtection="1">
      <alignment horizontal="left" vertical="center" shrinkToFit="1"/>
    </xf>
    <xf numFmtId="0" fontId="8" fillId="0" borderId="6" xfId="9" applyNumberFormat="1" applyFont="1" applyFill="1" applyBorder="1" applyAlignment="1" applyProtection="1">
      <alignment horizontal="center" vertical="center" shrinkToFit="1"/>
    </xf>
    <xf numFmtId="0" fontId="11" fillId="0" borderId="6" xfId="9" applyNumberFormat="1" applyFont="1" applyFill="1" applyBorder="1" applyAlignment="1" applyProtection="1">
      <alignment horizontal="left" vertical="center" shrinkToFit="1"/>
    </xf>
    <xf numFmtId="0" fontId="7" fillId="0" borderId="3" xfId="9" applyNumberFormat="1" applyFont="1" applyFill="1" applyBorder="1" applyAlignment="1" applyProtection="1">
      <alignment horizontal="center" vertical="center"/>
    </xf>
    <xf numFmtId="0" fontId="28" fillId="0" borderId="0" xfId="25" applyFont="1"/>
    <xf numFmtId="0" fontId="28" fillId="0" borderId="0" xfId="25" applyFont="1" applyFill="1" applyBorder="1" applyAlignment="1">
      <alignment vertical="center"/>
    </xf>
    <xf numFmtId="0" fontId="14" fillId="0" borderId="0" xfId="12" applyFont="1" applyFill="1" applyBorder="1" applyAlignment="1">
      <alignment vertical="center"/>
    </xf>
    <xf numFmtId="0" fontId="29" fillId="0" borderId="0" xfId="25" applyFont="1" applyFill="1" applyBorder="1" applyAlignment="1">
      <alignment vertical="center"/>
    </xf>
    <xf numFmtId="0" fontId="30" fillId="0" borderId="0" xfId="25" applyFont="1" applyFill="1" applyBorder="1" applyAlignment="1">
      <alignment vertical="center"/>
    </xf>
    <xf numFmtId="0" fontId="31" fillId="0" borderId="0" xfId="25" applyFont="1" applyFill="1" applyBorder="1" applyAlignment="1">
      <alignment vertical="center"/>
    </xf>
    <xf numFmtId="0" fontId="28" fillId="0" borderId="0" xfId="25" applyFont="1" applyFill="1" applyBorder="1" applyAlignment="1">
      <alignment horizontal="right"/>
    </xf>
    <xf numFmtId="0" fontId="32" fillId="0" borderId="0" xfId="25" applyFont="1" applyFill="1" applyBorder="1" applyAlignment="1">
      <alignment horizontal="left"/>
    </xf>
    <xf numFmtId="181" fontId="28" fillId="0" borderId="0" xfId="25" applyNumberFormat="1" applyFont="1" applyFill="1" applyBorder="1" applyAlignment="1"/>
    <xf numFmtId="0" fontId="28" fillId="0" borderId="0" xfId="25" applyFont="1" applyFill="1" applyBorder="1" applyAlignment="1"/>
    <xf numFmtId="0" fontId="4" fillId="0" borderId="0" xfId="12" applyFont="1" applyFill="1" applyBorder="1" applyAlignment="1">
      <alignment vertical="center"/>
    </xf>
    <xf numFmtId="0" fontId="33" fillId="0" borderId="0" xfId="25" applyFont="1" applyFill="1" applyBorder="1" applyAlignment="1">
      <alignment horizontal="center" vertical="center"/>
    </xf>
    <xf numFmtId="3" fontId="6" fillId="0" borderId="0" xfId="28" applyNumberFormat="1" applyFont="1" applyFill="1" applyBorder="1" applyAlignment="1">
      <alignment horizontal="right" vertical="center"/>
    </xf>
    <xf numFmtId="0" fontId="7" fillId="0" borderId="3" xfId="12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center" vertical="center" wrapText="1"/>
    </xf>
    <xf numFmtId="176" fontId="10" fillId="0" borderId="1" xfId="12" applyNumberFormat="1" applyFont="1" applyFill="1" applyBorder="1" applyAlignment="1">
      <alignment horizontal="right" vertical="center"/>
    </xf>
    <xf numFmtId="179" fontId="10" fillId="0" borderId="1" xfId="12" applyNumberFormat="1" applyFont="1" applyFill="1" applyBorder="1" applyAlignment="1">
      <alignment horizontal="right" vertical="center"/>
    </xf>
    <xf numFmtId="0" fontId="59" fillId="0" borderId="1" xfId="3" applyFont="1" applyFill="1" applyBorder="1" applyAlignment="1">
      <alignment vertical="center"/>
    </xf>
    <xf numFmtId="176" fontId="8" fillId="0" borderId="1" xfId="12" applyNumberFormat="1" applyFont="1" applyFill="1" applyBorder="1" applyAlignment="1">
      <alignment horizontal="right" vertical="center"/>
    </xf>
    <xf numFmtId="179" fontId="8" fillId="0" borderId="1" xfId="12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vertical="center"/>
    </xf>
    <xf numFmtId="0" fontId="14" fillId="0" borderId="0" xfId="19" applyFont="1" applyFill="1" applyBorder="1" applyAlignment="1">
      <alignment vertical="center"/>
    </xf>
    <xf numFmtId="0" fontId="34" fillId="0" borderId="0" xfId="25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4" fillId="0" borderId="0" xfId="25" applyFont="1" applyFill="1" applyBorder="1" applyAlignment="1">
      <alignment vertical="center"/>
    </xf>
    <xf numFmtId="0" fontId="6" fillId="0" borderId="0" xfId="25" applyFont="1" applyFill="1" applyBorder="1" applyAlignment="1">
      <alignment vertical="center"/>
    </xf>
    <xf numFmtId="0" fontId="35" fillId="0" borderId="0" xfId="25" applyFont="1" applyFill="1" applyBorder="1" applyAlignment="1">
      <alignment horizontal="center" vertical="center"/>
    </xf>
    <xf numFmtId="3" fontId="6" fillId="0" borderId="2" xfId="28" applyNumberFormat="1" applyFont="1" applyFill="1" applyBorder="1" applyAlignment="1">
      <alignment horizontal="right" vertical="center"/>
    </xf>
    <xf numFmtId="0" fontId="7" fillId="0" borderId="7" xfId="19" applyFont="1" applyFill="1" applyBorder="1" applyAlignment="1">
      <alignment horizontal="center" vertical="center" wrapText="1"/>
    </xf>
    <xf numFmtId="0" fontId="7" fillId="0" borderId="1" xfId="19" applyFont="1" applyFill="1" applyBorder="1" applyAlignment="1">
      <alignment horizontal="center" vertical="center" wrapText="1"/>
    </xf>
    <xf numFmtId="3" fontId="22" fillId="0" borderId="1" xfId="28" applyNumberFormat="1" applyFont="1" applyFill="1" applyBorder="1" applyAlignment="1">
      <alignment vertical="center"/>
    </xf>
    <xf numFmtId="177" fontId="10" fillId="0" borderId="1" xfId="28" applyNumberFormat="1" applyFont="1" applyFill="1" applyBorder="1" applyAlignment="1">
      <alignment horizontal="right" vertical="center"/>
    </xf>
    <xf numFmtId="182" fontId="10" fillId="0" borderId="1" xfId="28" applyNumberFormat="1" applyFont="1" applyFill="1" applyBorder="1" applyAlignment="1">
      <alignment horizontal="right" vertical="center"/>
    </xf>
    <xf numFmtId="183" fontId="10" fillId="0" borderId="1" xfId="28" applyNumberFormat="1" applyFont="1" applyFill="1" applyBorder="1" applyAlignment="1">
      <alignment horizontal="right" vertical="center"/>
    </xf>
    <xf numFmtId="0" fontId="6" fillId="0" borderId="1" xfId="6" applyFont="1" applyBorder="1" applyAlignment="1">
      <alignment vertical="center"/>
    </xf>
    <xf numFmtId="177" fontId="8" fillId="0" borderId="1" xfId="6" applyNumberFormat="1" applyFont="1" applyBorder="1" applyAlignment="1">
      <alignment horizontal="right" vertical="center"/>
    </xf>
    <xf numFmtId="177" fontId="8" fillId="0" borderId="1" xfId="3" applyNumberFormat="1" applyFont="1" applyFill="1" applyBorder="1" applyAlignment="1">
      <alignment horizontal="right" vertical="center"/>
    </xf>
    <xf numFmtId="182" fontId="8" fillId="0" borderId="1" xfId="28" applyNumberFormat="1" applyFont="1" applyFill="1" applyBorder="1" applyAlignment="1">
      <alignment horizontal="right" vertical="center"/>
    </xf>
    <xf numFmtId="183" fontId="8" fillId="0" borderId="1" xfId="28" applyNumberFormat="1" applyFont="1" applyFill="1" applyBorder="1" applyAlignment="1">
      <alignment horizontal="right" vertical="center"/>
    </xf>
    <xf numFmtId="177" fontId="8" fillId="0" borderId="1" xfId="6" applyNumberFormat="1" applyFont="1" applyFill="1" applyBorder="1" applyAlignment="1">
      <alignment horizontal="right" vertical="center"/>
    </xf>
    <xf numFmtId="0" fontId="6" fillId="0" borderId="1" xfId="6" applyFont="1" applyBorder="1" applyAlignment="1">
      <alignment horizontal="left" vertical="center" shrinkToFit="1"/>
    </xf>
    <xf numFmtId="0" fontId="7" fillId="0" borderId="1" xfId="19" applyFont="1" applyFill="1" applyBorder="1" applyAlignment="1">
      <alignment horizontal="center" vertical="center"/>
    </xf>
    <xf numFmtId="176" fontId="8" fillId="0" borderId="0" xfId="25" applyNumberFormat="1" applyFont="1" applyFill="1" applyBorder="1" applyAlignment="1">
      <alignment vertical="center"/>
    </xf>
    <xf numFmtId="0" fontId="51" fillId="0" borderId="0" xfId="7" applyFill="1" applyAlignment="1">
      <alignment vertical="center"/>
    </xf>
    <xf numFmtId="0" fontId="0" fillId="0" borderId="0" xfId="7" applyFont="1" applyFill="1" applyAlignment="1">
      <alignment vertical="center"/>
    </xf>
    <xf numFmtId="0" fontId="51" fillId="0" borderId="0" xfId="7"/>
    <xf numFmtId="0" fontId="36" fillId="0" borderId="0" xfId="7" applyFont="1" applyAlignment="1">
      <alignment horizontal="left" vertical="center"/>
    </xf>
    <xf numFmtId="0" fontId="0" fillId="0" borderId="0" xfId="7" applyFont="1" applyFill="1" applyAlignment="1">
      <alignment horizontal="justify" vertical="center"/>
    </xf>
    <xf numFmtId="0" fontId="51" fillId="0" borderId="0" xfId="11" applyAlignment="1">
      <alignment horizontal="center" vertical="center"/>
    </xf>
    <xf numFmtId="0" fontId="37" fillId="0" borderId="0" xfId="11" applyFont="1"/>
    <xf numFmtId="0" fontId="38" fillId="0" borderId="0" xfId="11" applyFont="1"/>
    <xf numFmtId="0" fontId="51" fillId="0" borderId="0" xfId="11"/>
    <xf numFmtId="0" fontId="8" fillId="0" borderId="0" xfId="11" applyFont="1"/>
    <xf numFmtId="0" fontId="41" fillId="0" borderId="0" xfId="11" applyFont="1" applyAlignment="1">
      <alignment vertical="center"/>
    </xf>
    <xf numFmtId="0" fontId="16" fillId="0" borderId="0" xfId="11" applyFont="1" applyAlignment="1">
      <alignment horizontal="center" vertical="center"/>
    </xf>
    <xf numFmtId="0" fontId="42" fillId="0" borderId="0" xfId="11" applyFont="1" applyAlignment="1">
      <alignment vertical="center"/>
    </xf>
    <xf numFmtId="0" fontId="51" fillId="0" borderId="0" xfId="11" applyBorder="1"/>
    <xf numFmtId="0" fontId="1" fillId="0" borderId="0" xfId="25" applyFont="1" applyFill="1" applyBorder="1" applyAlignment="1">
      <alignment horizontal="left" vertical="center"/>
    </xf>
    <xf numFmtId="0" fontId="1" fillId="0" borderId="0" xfId="9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23" applyNumberFormat="1" applyFont="1" applyFill="1" applyBorder="1" applyAlignment="1">
      <alignment horizontal="left" vertical="center"/>
    </xf>
    <xf numFmtId="178" fontId="1" fillId="0" borderId="0" xfId="25" applyNumberFormat="1" applyFont="1" applyBorder="1" applyAlignment="1">
      <alignment horizontal="left" vertical="center"/>
    </xf>
    <xf numFmtId="0" fontId="1" fillId="0" borderId="2" xfId="25" applyFont="1" applyFill="1" applyBorder="1" applyAlignment="1">
      <alignment vertical="center"/>
    </xf>
    <xf numFmtId="0" fontId="1" fillId="0" borderId="0" xfId="7" applyFont="1" applyFill="1" applyBorder="1" applyAlignment="1"/>
    <xf numFmtId="185" fontId="8" fillId="0" borderId="1" xfId="16" applyNumberFormat="1" applyFont="1" applyBorder="1" applyAlignment="1">
      <alignment vertical="center"/>
    </xf>
    <xf numFmtId="185" fontId="8" fillId="0" borderId="1" xfId="28" applyNumberFormat="1" applyFont="1" applyBorder="1" applyAlignment="1">
      <alignment vertical="center"/>
    </xf>
    <xf numFmtId="185" fontId="22" fillId="0" borderId="1" xfId="28" applyNumberFormat="1" applyFont="1" applyBorder="1" applyAlignment="1">
      <alignment vertical="center"/>
    </xf>
    <xf numFmtId="185" fontId="10" fillId="0" borderId="1" xfId="28" applyNumberFormat="1" applyFont="1" applyBorder="1" applyAlignment="1">
      <alignment vertical="center"/>
    </xf>
    <xf numFmtId="185" fontId="7" fillId="0" borderId="1" xfId="28" applyNumberFormat="1" applyFont="1" applyBorder="1" applyAlignment="1">
      <alignment horizontal="center" vertical="center"/>
    </xf>
    <xf numFmtId="178" fontId="10" fillId="0" borderId="1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84" fontId="60" fillId="0" borderId="1" xfId="0" applyNumberFormat="1" applyFont="1" applyFill="1" applyBorder="1" applyAlignment="1">
      <alignment vertical="center"/>
    </xf>
    <xf numFmtId="184" fontId="58" fillId="0" borderId="1" xfId="0" applyNumberFormat="1" applyFont="1" applyFill="1" applyBorder="1" applyAlignment="1">
      <alignment vertical="center"/>
    </xf>
    <xf numFmtId="184" fontId="60" fillId="0" borderId="3" xfId="0" applyNumberFormat="1" applyFont="1" applyFill="1" applyBorder="1" applyAlignment="1">
      <alignment vertical="center"/>
    </xf>
    <xf numFmtId="184" fontId="3" fillId="0" borderId="1" xfId="24" applyNumberFormat="1" applyFont="1" applyFill="1" applyBorder="1" applyAlignment="1"/>
    <xf numFmtId="178" fontId="10" fillId="0" borderId="1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0" fontId="49" fillId="0" borderId="0" xfId="11" applyFont="1" applyAlignment="1">
      <alignment horizontal="center"/>
    </xf>
    <xf numFmtId="57" fontId="50" fillId="0" borderId="0" xfId="11" applyNumberFormat="1" applyFont="1" applyAlignment="1">
      <alignment horizontal="center"/>
    </xf>
    <xf numFmtId="0" fontId="50" fillId="0" borderId="0" xfId="11" applyFont="1" applyAlignment="1">
      <alignment horizontal="center"/>
    </xf>
    <xf numFmtId="0" fontId="39" fillId="0" borderId="0" xfId="11" applyFont="1" applyAlignment="1">
      <alignment horizontal="left" vertical="center" wrapText="1"/>
    </xf>
    <xf numFmtId="0" fontId="40" fillId="0" borderId="0" xfId="11" applyFont="1" applyAlignment="1">
      <alignment horizontal="left" vertical="center" wrapText="1"/>
    </xf>
    <xf numFmtId="0" fontId="43" fillId="0" borderId="0" xfId="11" applyFont="1" applyAlignment="1">
      <alignment horizontal="center"/>
    </xf>
    <xf numFmtId="0" fontId="44" fillId="0" borderId="0" xfId="11" applyFont="1" applyAlignment="1">
      <alignment horizontal="center"/>
    </xf>
    <xf numFmtId="0" fontId="45" fillId="0" borderId="0" xfId="11" applyFont="1" applyAlignment="1">
      <alignment horizontal="center"/>
    </xf>
    <xf numFmtId="0" fontId="46" fillId="0" borderId="0" xfId="11" applyFont="1" applyAlignment="1">
      <alignment horizontal="center"/>
    </xf>
    <xf numFmtId="0" fontId="47" fillId="0" borderId="0" xfId="11" applyFont="1" applyAlignment="1">
      <alignment horizontal="center"/>
    </xf>
    <xf numFmtId="0" fontId="48" fillId="0" borderId="0" xfId="11" applyFont="1" applyAlignment="1">
      <alignment horizontal="center"/>
    </xf>
    <xf numFmtId="0" fontId="5" fillId="0" borderId="0" xfId="25" applyFont="1" applyFill="1" applyBorder="1" applyAlignment="1">
      <alignment horizontal="center" vertical="center"/>
    </xf>
    <xf numFmtId="0" fontId="10" fillId="0" borderId="8" xfId="19" applyFont="1" applyFill="1" applyBorder="1" applyAlignment="1">
      <alignment horizontal="center" vertical="center" wrapText="1"/>
    </xf>
    <xf numFmtId="0" fontId="10" fillId="0" borderId="9" xfId="19" applyFont="1" applyFill="1" applyBorder="1" applyAlignment="1">
      <alignment horizontal="center" vertical="center" wrapText="1"/>
    </xf>
    <xf numFmtId="0" fontId="7" fillId="0" borderId="3" xfId="19" applyFont="1" applyFill="1" applyBorder="1" applyAlignment="1">
      <alignment horizontal="center" vertical="center"/>
    </xf>
    <xf numFmtId="0" fontId="7" fillId="0" borderId="10" xfId="19" applyFont="1" applyFill="1" applyBorder="1" applyAlignment="1">
      <alignment horizontal="center" vertical="center"/>
    </xf>
    <xf numFmtId="0" fontId="10" fillId="0" borderId="1" xfId="19" applyFont="1" applyFill="1" applyBorder="1" applyAlignment="1">
      <alignment horizontal="center" vertical="center" wrapText="1"/>
    </xf>
    <xf numFmtId="0" fontId="6" fillId="0" borderId="0" xfId="25" applyFont="1" applyFill="1" applyBorder="1" applyAlignment="1">
      <alignment horizontal="justify"/>
    </xf>
    <xf numFmtId="0" fontId="8" fillId="0" borderId="0" xfId="25" applyFont="1" applyFill="1" applyBorder="1" applyAlignment="1">
      <alignment horizontal="justify"/>
    </xf>
    <xf numFmtId="3" fontId="5" fillId="0" borderId="0" xfId="29" applyNumberFormat="1" applyFont="1" applyAlignment="1" applyProtection="1">
      <alignment horizontal="center" vertical="center"/>
      <protection locked="0"/>
    </xf>
    <xf numFmtId="3" fontId="1" fillId="0" borderId="0" xfId="29" applyNumberFormat="1" applyFont="1" applyBorder="1" applyAlignment="1" applyProtection="1">
      <alignment horizontal="left" vertical="center"/>
      <protection locked="0"/>
    </xf>
    <xf numFmtId="3" fontId="6" fillId="0" borderId="0" xfId="29" applyNumberFormat="1" applyFont="1" applyBorder="1" applyAlignment="1" applyProtection="1">
      <alignment horizontal="left" vertical="center"/>
      <protection locked="0"/>
    </xf>
    <xf numFmtId="3" fontId="6" fillId="0" borderId="0" xfId="29" applyNumberFormat="1" applyFont="1" applyBorder="1" applyAlignment="1" applyProtection="1">
      <alignment horizontal="right" vertical="center"/>
      <protection locked="0"/>
    </xf>
    <xf numFmtId="0" fontId="5" fillId="0" borderId="0" xfId="1" applyFont="1" applyFill="1" applyBorder="1" applyAlignment="1">
      <alignment horizontal="center" vertical="center"/>
    </xf>
    <xf numFmtId="0" fontId="6" fillId="0" borderId="11" xfId="9" applyFont="1" applyFill="1" applyBorder="1" applyAlignment="1">
      <alignment horizontal="right" vertical="center"/>
    </xf>
    <xf numFmtId="0" fontId="4" fillId="0" borderId="0" xfId="13" applyNumberFormat="1" applyFont="1" applyFill="1" applyBorder="1" applyAlignment="1">
      <alignment horizontal="left" vertical="center"/>
    </xf>
    <xf numFmtId="0" fontId="16" fillId="0" borderId="0" xfId="13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5" fillId="0" borderId="0" xfId="23" applyNumberFormat="1" applyFont="1" applyFill="1" applyBorder="1" applyAlignment="1">
      <alignment horizontal="center" vertical="center" wrapText="1"/>
    </xf>
    <xf numFmtId="0" fontId="20" fillId="0" borderId="0" xfId="23" applyNumberFormat="1" applyFont="1" applyFill="1" applyBorder="1" applyAlignment="1">
      <alignment horizontal="center" vertical="center" wrapText="1"/>
    </xf>
    <xf numFmtId="0" fontId="1" fillId="0" borderId="12" xfId="23" applyNumberFormat="1" applyFont="1" applyFill="1" applyBorder="1" applyAlignment="1">
      <alignment horizontal="justify" wrapText="1"/>
    </xf>
    <xf numFmtId="0" fontId="8" fillId="0" borderId="12" xfId="23" applyNumberFormat="1" applyFont="1" applyFill="1" applyBorder="1" applyAlignment="1">
      <alignment horizontal="justify" wrapText="1"/>
    </xf>
    <xf numFmtId="0" fontId="5" fillId="0" borderId="0" xfId="25" applyFont="1" applyBorder="1" applyAlignment="1">
      <alignment horizontal="center" vertical="center"/>
    </xf>
    <xf numFmtId="0" fontId="17" fillId="0" borderId="0" xfId="14" applyFont="1" applyAlignment="1">
      <alignment horizontal="justify" vertical="center" wrapText="1"/>
    </xf>
    <xf numFmtId="0" fontId="18" fillId="0" borderId="0" xfId="14" applyFont="1" applyAlignment="1">
      <alignment horizontal="justify" vertical="center" wrapText="1"/>
    </xf>
    <xf numFmtId="0" fontId="5" fillId="0" borderId="0" xfId="25" applyFont="1" applyFill="1" applyBorder="1" applyAlignment="1">
      <alignment horizontal="center" vertical="center" wrapText="1"/>
    </xf>
    <xf numFmtId="178" fontId="5" fillId="0" borderId="0" xfId="25" applyNumberFormat="1" applyFont="1" applyFill="1" applyBorder="1" applyAlignment="1">
      <alignment horizontal="center" vertical="center" wrapText="1"/>
    </xf>
    <xf numFmtId="0" fontId="6" fillId="0" borderId="0" xfId="7" applyFont="1" applyFill="1" applyBorder="1" applyAlignment="1">
      <alignment horizontal="right" vertical="center"/>
    </xf>
  </cellXfs>
  <cellStyles count="30">
    <cellStyle name="0,0_x000d__x000a_NA_x000d__x000a_" xfId="1"/>
    <cellStyle name="0,0_x000d__x000a_NA_x000d__x000a_ 10" xfId="2"/>
    <cellStyle name="0,0_x000d__x000a_NA_x000d__x000a_ 10 2" xfId="3"/>
    <cellStyle name="0,0_x000d__x000a_NA_x000d__x000a_ 2 2 2 2" xfId="4"/>
    <cellStyle name="0,0_x000d__x000a_NA_x000d__x000a__★☆★☆★☆2018年预算报告人大审查表0101" xfId="5"/>
    <cellStyle name="0,0_x005f_x000d__x000a_NA_x005f_x000d__x000a_ 10 2" xfId="6"/>
    <cellStyle name="常规" xfId="0" builtinId="0"/>
    <cellStyle name="常规 10" xfId="7"/>
    <cellStyle name="常规 10 3 2" xfId="8"/>
    <cellStyle name="常规 15" xfId="9"/>
    <cellStyle name="常规 15 2" xfId="10"/>
    <cellStyle name="常规 2 2 2 2 2 2" xfId="11"/>
    <cellStyle name="常规 2 2 2 2 2 2 2" xfId="12"/>
    <cellStyle name="常规 2 2 2 3 2" xfId="13"/>
    <cellStyle name="常规 2 2 2 3 2 2 2" xfId="14"/>
    <cellStyle name="常规 2 2 2 4 3" xfId="15"/>
    <cellStyle name="常规 2 3 2 2 2" xfId="16"/>
    <cellStyle name="常规 2 3 2 2 3 2" xfId="17"/>
    <cellStyle name="常规 2 3 2 2_2015年人代会草案 2" xfId="18"/>
    <cellStyle name="常规 2 7 3" xfId="19"/>
    <cellStyle name="常规 5" xfId="20"/>
    <cellStyle name="常规 6" xfId="21"/>
    <cellStyle name="常规 7 2" xfId="22"/>
    <cellStyle name="常规 8" xfId="23"/>
    <cellStyle name="常规_1月6日调整表(1)" xfId="24"/>
    <cellStyle name="常规_2001预算" xfId="25"/>
    <cellStyle name="常规_2017年南通市本级一般公共预算基本支出预算表.xls（不含省补助）" xfId="26"/>
    <cellStyle name="常规_js199900 2 2" xfId="27"/>
    <cellStyle name="常规_YBB07" xfId="28"/>
    <cellStyle name="常规_z04 2 2" xfId="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2"/>
  <sheetViews>
    <sheetView showGridLines="0" showZeros="0" topLeftCell="A13" zoomScale="70" workbookViewId="0">
      <selection activeCell="M29" sqref="M29"/>
    </sheetView>
  </sheetViews>
  <sheetFormatPr defaultRowHeight="14.25"/>
  <cols>
    <col min="1" max="1" width="10.75" style="169" customWidth="1"/>
    <col min="2" max="2" width="28.75" style="169" customWidth="1"/>
    <col min="3" max="3" width="17.875" style="169" customWidth="1"/>
    <col min="4" max="4" width="16" style="169" customWidth="1"/>
    <col min="5" max="5" width="16.75" style="169" customWidth="1"/>
    <col min="6" max="16384" width="9" style="169"/>
  </cols>
  <sheetData>
    <row r="1" spans="1:8" ht="44.25" customHeight="1">
      <c r="A1" s="170" t="s">
        <v>0</v>
      </c>
    </row>
    <row r="2" spans="1:8" s="166" customFormat="1" ht="80.25" customHeight="1">
      <c r="A2" s="198"/>
      <c r="B2" s="199"/>
      <c r="C2" s="171"/>
      <c r="D2" s="172"/>
      <c r="E2" s="172"/>
      <c r="F2" s="172"/>
    </row>
    <row r="3" spans="1:8" s="166" customFormat="1" ht="61.9" customHeight="1">
      <c r="A3" s="173"/>
      <c r="B3" s="173"/>
      <c r="C3" s="173"/>
    </row>
    <row r="4" spans="1:8" ht="42.75" customHeight="1">
      <c r="A4" s="200" t="s">
        <v>682</v>
      </c>
      <c r="B4" s="200"/>
      <c r="C4" s="200"/>
      <c r="D4" s="200"/>
      <c r="E4" s="200"/>
      <c r="F4" s="200"/>
      <c r="G4" s="200"/>
      <c r="H4" s="200"/>
    </row>
    <row r="5" spans="1:8" s="167" customFormat="1" ht="60" customHeight="1">
      <c r="A5" s="200"/>
      <c r="B5" s="200"/>
      <c r="C5" s="200"/>
      <c r="D5" s="200"/>
      <c r="E5" s="200"/>
      <c r="F5" s="200"/>
      <c r="G5" s="200"/>
      <c r="H5" s="200"/>
    </row>
    <row r="6" spans="1:8" s="167" customFormat="1" ht="53.45" customHeight="1">
      <c r="A6" s="201"/>
      <c r="B6" s="202"/>
      <c r="C6" s="202"/>
      <c r="D6" s="202"/>
      <c r="E6" s="202"/>
      <c r="F6" s="202"/>
      <c r="G6" s="202"/>
      <c r="H6" s="202"/>
    </row>
    <row r="8" spans="1:8" ht="25.5">
      <c r="A8" s="203"/>
      <c r="B8" s="204"/>
      <c r="C8" s="204"/>
      <c r="D8" s="204"/>
      <c r="E8" s="204"/>
      <c r="F8" s="204"/>
      <c r="G8" s="204"/>
      <c r="H8" s="204"/>
    </row>
    <row r="10" spans="1:8" ht="4.5" customHeight="1"/>
    <row r="11" spans="1:8" ht="32.25" customHeight="1">
      <c r="C11" s="205"/>
      <c r="D11" s="205"/>
      <c r="E11" s="205"/>
      <c r="F11" s="205"/>
      <c r="G11" s="205"/>
      <c r="H11" s="205"/>
    </row>
    <row r="12" spans="1:8" ht="325.89999999999998" customHeight="1"/>
    <row r="13" spans="1:8" s="168" customFormat="1" ht="38.25" customHeight="1">
      <c r="A13" s="195"/>
      <c r="B13" s="195"/>
      <c r="C13" s="195"/>
      <c r="D13" s="195"/>
      <c r="E13" s="195"/>
      <c r="F13" s="195"/>
      <c r="G13" s="195"/>
      <c r="H13" s="195"/>
    </row>
    <row r="14" spans="1:8" s="168" customFormat="1" ht="36.75" customHeight="1">
      <c r="A14" s="196">
        <v>45139</v>
      </c>
      <c r="B14" s="197"/>
      <c r="C14" s="197"/>
      <c r="D14" s="197"/>
      <c r="E14" s="197"/>
      <c r="F14" s="197"/>
      <c r="G14" s="197"/>
      <c r="H14" s="197"/>
    </row>
    <row r="132" spans="1:8">
      <c r="A132" s="174"/>
      <c r="B132" s="174"/>
      <c r="C132" s="174"/>
      <c r="D132" s="174"/>
      <c r="E132" s="174"/>
      <c r="F132" s="174"/>
      <c r="G132" s="174"/>
      <c r="H132" s="174"/>
    </row>
  </sheetData>
  <mergeCells count="8">
    <mergeCell ref="A13:H13"/>
    <mergeCell ref="A14:H14"/>
    <mergeCell ref="A2:B2"/>
    <mergeCell ref="A4:H4"/>
    <mergeCell ref="A5:H5"/>
    <mergeCell ref="A6:H6"/>
    <mergeCell ref="A8:H8"/>
    <mergeCell ref="C11:H11"/>
  </mergeCells>
  <phoneticPr fontId="52" type="noConversion"/>
  <printOptions horizontalCentered="1"/>
  <pageMargins left="0.71" right="0.71" top="0.75" bottom="0.75" header="0.31" footer="0.31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U21"/>
  <sheetViews>
    <sheetView zoomScaleSheetLayoutView="100" workbookViewId="0">
      <selection activeCell="C21" sqref="C21"/>
    </sheetView>
  </sheetViews>
  <sheetFormatPr defaultRowHeight="14.25"/>
  <cols>
    <col min="1" max="1" width="33.25" style="36" customWidth="1"/>
    <col min="2" max="2" width="12.625" style="36" customWidth="1"/>
    <col min="3" max="5" width="12.625" style="37" customWidth="1"/>
    <col min="6" max="255" width="9" style="36"/>
    <col min="256" max="16384" width="9" style="38"/>
  </cols>
  <sheetData>
    <row r="1" spans="1:5" s="33" customFormat="1" ht="21.95" customHeight="1">
      <c r="A1" s="39" t="s">
        <v>617</v>
      </c>
      <c r="B1" s="39"/>
      <c r="C1" s="40"/>
      <c r="D1" s="40"/>
      <c r="E1" s="40"/>
    </row>
    <row r="2" spans="1:5" s="33" customFormat="1" ht="45.95" customHeight="1">
      <c r="A2" s="232" t="s">
        <v>702</v>
      </c>
      <c r="B2" s="232"/>
      <c r="C2" s="232"/>
      <c r="D2" s="232"/>
      <c r="E2" s="233"/>
    </row>
    <row r="3" spans="1:5" s="33" customFormat="1" ht="21.95" customHeight="1">
      <c r="A3" s="180" t="s">
        <v>694</v>
      </c>
      <c r="B3" s="41"/>
      <c r="C3" s="41"/>
      <c r="D3" s="41"/>
      <c r="E3" s="42" t="s">
        <v>37</v>
      </c>
    </row>
    <row r="4" spans="1:5" s="34" customFormat="1" ht="40.15" customHeight="1">
      <c r="A4" s="43" t="s">
        <v>38</v>
      </c>
      <c r="B4" s="44" t="s">
        <v>39</v>
      </c>
      <c r="C4" s="45" t="s">
        <v>40</v>
      </c>
      <c r="D4" s="45" t="s">
        <v>41</v>
      </c>
      <c r="E4" s="44" t="s">
        <v>9</v>
      </c>
    </row>
    <row r="5" spans="1:5" s="34" customFormat="1" ht="31.9" customHeight="1">
      <c r="A5" s="46" t="s">
        <v>42</v>
      </c>
      <c r="B5" s="47">
        <f>SUM(B6:B20)</f>
        <v>4573.0700000000006</v>
      </c>
      <c r="C5" s="47">
        <f>SUM(C6:C20)</f>
        <v>4573.0700000000006</v>
      </c>
      <c r="D5" s="47">
        <f>SUM(D6:D20)</f>
        <v>4573.0700000000006</v>
      </c>
      <c r="E5" s="47">
        <f>SUM(E6:E20)</f>
        <v>4573.0700000000006</v>
      </c>
    </row>
    <row r="6" spans="1:5" s="35" customFormat="1" ht="31.9" customHeight="1">
      <c r="A6" s="48" t="s">
        <v>618</v>
      </c>
      <c r="B6" s="49"/>
      <c r="C6" s="49"/>
      <c r="D6" s="49"/>
      <c r="E6" s="50"/>
    </row>
    <row r="7" spans="1:5" s="35" customFormat="1" ht="31.9" customHeight="1">
      <c r="A7" s="48" t="s">
        <v>619</v>
      </c>
      <c r="B7" s="49"/>
      <c r="C7" s="49"/>
      <c r="D7" s="50"/>
      <c r="E7" s="50"/>
    </row>
    <row r="8" spans="1:5" s="35" customFormat="1" ht="31.9" customHeight="1">
      <c r="A8" s="51" t="s">
        <v>620</v>
      </c>
      <c r="B8" s="49">
        <v>4537.68</v>
      </c>
      <c r="C8" s="52">
        <v>4537.68</v>
      </c>
      <c r="D8" s="50">
        <v>4537.68</v>
      </c>
      <c r="E8" s="50">
        <v>4537.68</v>
      </c>
    </row>
    <row r="9" spans="1:5" s="35" customFormat="1" ht="31.9" customHeight="1">
      <c r="A9" s="48" t="s">
        <v>621</v>
      </c>
      <c r="B9" s="49"/>
      <c r="C9" s="52"/>
      <c r="D9" s="50"/>
      <c r="E9" s="50"/>
    </row>
    <row r="10" spans="1:5" s="35" customFormat="1" ht="31.9" customHeight="1">
      <c r="A10" s="51" t="s">
        <v>622</v>
      </c>
      <c r="B10" s="49"/>
      <c r="C10" s="52"/>
      <c r="D10" s="50"/>
      <c r="E10" s="50"/>
    </row>
    <row r="11" spans="1:5" s="35" customFormat="1" ht="31.9" customHeight="1">
      <c r="A11" s="51" t="s">
        <v>623</v>
      </c>
      <c r="B11" s="49"/>
      <c r="C11" s="52"/>
      <c r="D11" s="50"/>
      <c r="E11" s="50"/>
    </row>
    <row r="12" spans="1:5" s="35" customFormat="1" ht="31.9" customHeight="1">
      <c r="A12" s="51" t="s">
        <v>624</v>
      </c>
      <c r="B12" s="49"/>
      <c r="C12" s="52"/>
      <c r="D12" s="50"/>
      <c r="E12" s="50"/>
    </row>
    <row r="13" spans="1:5" s="35" customFormat="1" ht="31.9" customHeight="1">
      <c r="A13" s="51" t="s">
        <v>625</v>
      </c>
      <c r="B13" s="49"/>
      <c r="C13" s="52"/>
      <c r="D13" s="50"/>
      <c r="E13" s="50"/>
    </row>
    <row r="14" spans="1:5" s="35" customFormat="1" ht="31.9" customHeight="1">
      <c r="A14" s="48" t="s">
        <v>626</v>
      </c>
      <c r="B14" s="49"/>
      <c r="C14" s="52"/>
      <c r="D14" s="50"/>
      <c r="E14" s="50"/>
    </row>
    <row r="15" spans="1:5" s="35" customFormat="1" ht="31.9" customHeight="1">
      <c r="A15" s="48" t="s">
        <v>627</v>
      </c>
      <c r="B15" s="49"/>
      <c r="C15" s="52"/>
      <c r="D15" s="50"/>
      <c r="E15" s="50"/>
    </row>
    <row r="16" spans="1:5" s="35" customFormat="1" ht="31.9" customHeight="1">
      <c r="A16" s="51" t="s">
        <v>628</v>
      </c>
      <c r="B16" s="49"/>
      <c r="C16" s="52"/>
      <c r="D16" s="50"/>
      <c r="E16" s="50"/>
    </row>
    <row r="17" spans="1:5" ht="31.9" customHeight="1">
      <c r="A17" s="48" t="s">
        <v>629</v>
      </c>
      <c r="B17" s="49">
        <v>35.39</v>
      </c>
      <c r="C17" s="52">
        <v>35.39</v>
      </c>
      <c r="D17" s="50">
        <v>35.39</v>
      </c>
      <c r="E17" s="50">
        <v>35.39</v>
      </c>
    </row>
    <row r="18" spans="1:5" ht="31.9" customHeight="1">
      <c r="A18" s="48" t="s">
        <v>630</v>
      </c>
      <c r="B18" s="53"/>
      <c r="C18" s="54"/>
      <c r="D18" s="54"/>
      <c r="E18" s="54"/>
    </row>
    <row r="19" spans="1:5" ht="31.9" customHeight="1">
      <c r="A19" s="48" t="s">
        <v>631</v>
      </c>
      <c r="B19" s="53"/>
      <c r="C19" s="54"/>
      <c r="D19" s="54"/>
      <c r="E19" s="54"/>
    </row>
    <row r="20" spans="1:5" ht="31.9" customHeight="1">
      <c r="A20" s="48" t="s">
        <v>632</v>
      </c>
      <c r="B20" s="53"/>
      <c r="C20" s="54"/>
      <c r="D20" s="54"/>
      <c r="E20" s="54"/>
    </row>
    <row r="21" spans="1:5" customFormat="1" ht="21" customHeight="1">
      <c r="A21" s="30" t="s">
        <v>706</v>
      </c>
      <c r="C21" s="18" t="s">
        <v>707</v>
      </c>
    </row>
  </sheetData>
  <mergeCells count="1">
    <mergeCell ref="A2:E2"/>
  </mergeCells>
  <phoneticPr fontId="52" type="noConversion"/>
  <printOptions horizontalCentered="1"/>
  <pageMargins left="0.39" right="0.39" top="0.98" bottom="0.79000000000000015" header="0.51" footer="0.5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13"/>
  <sheetViews>
    <sheetView zoomScaleSheetLayoutView="100" workbookViewId="0">
      <selection activeCell="C12" sqref="C12"/>
    </sheetView>
  </sheetViews>
  <sheetFormatPr defaultRowHeight="14.25"/>
  <cols>
    <col min="1" max="1" width="28.625" style="22" customWidth="1"/>
    <col min="2" max="2" width="13.125" style="22" customWidth="1"/>
    <col min="3" max="3" width="28.625" style="22" customWidth="1"/>
    <col min="4" max="4" width="13.125" style="22" customWidth="1"/>
    <col min="5" max="5" width="13.875" style="22" bestFit="1" customWidth="1"/>
    <col min="6" max="6" width="11.625" style="22" bestFit="1" customWidth="1"/>
    <col min="7" max="7" width="10.5" style="22" bestFit="1" customWidth="1"/>
    <col min="8" max="16384" width="9" style="22"/>
  </cols>
  <sheetData>
    <row r="1" spans="1:5" ht="21.95" customHeight="1">
      <c r="A1" s="23" t="s">
        <v>633</v>
      </c>
    </row>
    <row r="2" spans="1:5" s="20" customFormat="1" ht="45.95" customHeight="1">
      <c r="A2" s="214" t="s">
        <v>703</v>
      </c>
      <c r="B2" s="214"/>
      <c r="C2" s="214"/>
      <c r="D2" s="214"/>
    </row>
    <row r="3" spans="1:5" s="20" customFormat="1" ht="21.95" customHeight="1">
      <c r="A3" s="215" t="s">
        <v>694</v>
      </c>
      <c r="B3" s="216"/>
      <c r="C3" s="217" t="s">
        <v>37</v>
      </c>
      <c r="D3" s="217"/>
    </row>
    <row r="4" spans="1:5" s="21" customFormat="1" ht="37.9" customHeight="1">
      <c r="A4" s="24" t="s">
        <v>4</v>
      </c>
      <c r="B4" s="24" t="s">
        <v>68</v>
      </c>
      <c r="C4" s="24" t="s">
        <v>38</v>
      </c>
      <c r="D4" s="24" t="s">
        <v>68</v>
      </c>
    </row>
    <row r="5" spans="1:5" ht="31.9" customHeight="1">
      <c r="A5" s="25" t="s">
        <v>634</v>
      </c>
      <c r="B5" s="26"/>
      <c r="C5" s="25" t="s">
        <v>635</v>
      </c>
      <c r="D5" s="26">
        <v>4573.07</v>
      </c>
    </row>
    <row r="6" spans="1:5" ht="31.9" customHeight="1">
      <c r="A6" s="27" t="s">
        <v>71</v>
      </c>
      <c r="B6" s="26">
        <v>4573.07</v>
      </c>
      <c r="C6" s="27" t="s">
        <v>72</v>
      </c>
      <c r="D6" s="26"/>
    </row>
    <row r="7" spans="1:5" ht="31.9" customHeight="1">
      <c r="A7" s="27" t="s">
        <v>636</v>
      </c>
      <c r="B7" s="26"/>
      <c r="C7" s="27" t="s">
        <v>74</v>
      </c>
      <c r="D7" s="26"/>
    </row>
    <row r="8" spans="1:5" ht="31.9" customHeight="1">
      <c r="A8" s="27" t="s">
        <v>637</v>
      </c>
      <c r="B8" s="26"/>
      <c r="C8" s="27" t="s">
        <v>638</v>
      </c>
      <c r="D8" s="26"/>
    </row>
    <row r="9" spans="1:5" ht="31.9" customHeight="1">
      <c r="A9" s="27"/>
      <c r="B9" s="26"/>
      <c r="C9" s="27" t="s">
        <v>78</v>
      </c>
      <c r="D9" s="26"/>
    </row>
    <row r="10" spans="1:5" ht="31.9" customHeight="1">
      <c r="A10" s="27"/>
      <c r="B10" s="26"/>
      <c r="C10" s="27"/>
      <c r="D10" s="26"/>
    </row>
    <row r="11" spans="1:5" ht="31.9" customHeight="1">
      <c r="A11" s="28" t="s">
        <v>35</v>
      </c>
      <c r="B11" s="29">
        <f>B5+B6+B7+B8</f>
        <v>4573.07</v>
      </c>
      <c r="C11" s="28" t="s">
        <v>42</v>
      </c>
      <c r="D11" s="29">
        <f>D5+D6+D7+D8+D9</f>
        <v>4573.07</v>
      </c>
    </row>
    <row r="12" spans="1:5" customFormat="1" ht="21" customHeight="1">
      <c r="A12" s="30" t="s">
        <v>706</v>
      </c>
      <c r="C12" s="18" t="s">
        <v>707</v>
      </c>
    </row>
    <row r="13" spans="1:5" ht="33.75" customHeight="1"/>
    <row r="14" spans="1:5" ht="33.75" customHeight="1">
      <c r="E14" s="31"/>
    </row>
    <row r="108" spans="1:4">
      <c r="C108" s="32"/>
      <c r="D108" s="32"/>
    </row>
    <row r="109" spans="1:4">
      <c r="A109" s="32"/>
      <c r="B109" s="32"/>
    </row>
    <row r="113" spans="5:6">
      <c r="E113" s="32"/>
      <c r="F113" s="32"/>
    </row>
  </sheetData>
  <mergeCells count="3">
    <mergeCell ref="A2:D2"/>
    <mergeCell ref="A3:B3"/>
    <mergeCell ref="C3:D3"/>
  </mergeCells>
  <phoneticPr fontId="52" type="noConversion"/>
  <printOptions horizontalCentered="1"/>
  <pageMargins left="0.39" right="0.39" top="0.98" bottom="1" header="0.51" footer="0.5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F25"/>
  <sheetViews>
    <sheetView tabSelected="1" workbookViewId="0">
      <selection activeCell="F12" sqref="F12"/>
    </sheetView>
  </sheetViews>
  <sheetFormatPr defaultColWidth="8" defaultRowHeight="12.75"/>
  <cols>
    <col min="1" max="1" width="5.625" style="3" customWidth="1"/>
    <col min="2" max="2" width="30.625" style="3" customWidth="1"/>
    <col min="3" max="3" width="12.625" style="3" customWidth="1"/>
    <col min="4" max="4" width="5.625" style="3" customWidth="1"/>
    <col min="5" max="5" width="30.625" style="3" customWidth="1"/>
    <col min="6" max="6" width="12.625" style="3" customWidth="1"/>
    <col min="7" max="7" width="5.625" style="3" customWidth="1"/>
    <col min="8" max="8" width="30.625" style="3" customWidth="1"/>
    <col min="9" max="9" width="12.625" style="3" customWidth="1"/>
    <col min="10" max="32" width="7.25" style="3" customWidth="1"/>
    <col min="33" max="33" width="8" style="3" bestFit="1"/>
    <col min="34" max="16384" width="8" style="3"/>
  </cols>
  <sheetData>
    <row r="1" spans="1:9" s="1" customFormat="1" ht="21.95" customHeight="1">
      <c r="A1" s="5" t="s">
        <v>639</v>
      </c>
    </row>
    <row r="2" spans="1:9" s="1" customFormat="1" ht="30" customHeight="1">
      <c r="A2" s="218" t="s">
        <v>704</v>
      </c>
      <c r="B2" s="218"/>
      <c r="C2" s="218"/>
      <c r="D2" s="218"/>
      <c r="E2" s="218"/>
      <c r="F2" s="218"/>
      <c r="G2" s="218"/>
      <c r="H2" s="218"/>
      <c r="I2" s="218"/>
    </row>
    <row r="3" spans="1:9" s="1" customFormat="1" ht="15" customHeight="1">
      <c r="A3" s="181" t="s">
        <v>681</v>
      </c>
      <c r="H3" s="234" t="s">
        <v>37</v>
      </c>
      <c r="I3" s="234"/>
    </row>
    <row r="4" spans="1:9" s="2" customFormat="1" ht="17.100000000000001" customHeight="1">
      <c r="A4" s="6" t="s">
        <v>81</v>
      </c>
      <c r="B4" s="7" t="s">
        <v>82</v>
      </c>
      <c r="C4" s="7" t="s">
        <v>68</v>
      </c>
      <c r="D4" s="7" t="s">
        <v>81</v>
      </c>
      <c r="E4" s="7" t="s">
        <v>82</v>
      </c>
      <c r="F4" s="7" t="s">
        <v>68</v>
      </c>
      <c r="G4" s="7" t="s">
        <v>81</v>
      </c>
      <c r="H4" s="7" t="s">
        <v>82</v>
      </c>
      <c r="I4" s="6" t="s">
        <v>68</v>
      </c>
    </row>
    <row r="5" spans="1:9" ht="17.100000000000001" customHeight="1">
      <c r="A5" s="8">
        <v>1</v>
      </c>
      <c r="B5" s="9" t="s">
        <v>83</v>
      </c>
      <c r="C5" s="193">
        <f>C6+C9+C13+F14+I6+I13+I18</f>
        <v>4573.0700000000006</v>
      </c>
      <c r="D5" s="8">
        <v>18</v>
      </c>
      <c r="E5" s="10" t="s">
        <v>640</v>
      </c>
      <c r="F5" s="194">
        <v>58.05</v>
      </c>
      <c r="G5" s="8">
        <v>35</v>
      </c>
      <c r="H5" s="10" t="s">
        <v>641</v>
      </c>
      <c r="I5" s="194"/>
    </row>
    <row r="6" spans="1:9" ht="17.100000000000001" customHeight="1">
      <c r="A6" s="8">
        <v>2</v>
      </c>
      <c r="B6" s="9" t="s">
        <v>210</v>
      </c>
      <c r="C6" s="193">
        <f>C7</f>
        <v>0</v>
      </c>
      <c r="D6" s="8">
        <v>19</v>
      </c>
      <c r="E6" s="10" t="s">
        <v>642</v>
      </c>
      <c r="F6" s="194"/>
      <c r="G6" s="8">
        <v>36</v>
      </c>
      <c r="H6" s="9" t="s">
        <v>493</v>
      </c>
      <c r="I6" s="193">
        <f>I7</f>
        <v>0</v>
      </c>
    </row>
    <row r="7" spans="1:9" ht="17.100000000000001" customHeight="1">
      <c r="A7" s="8">
        <v>3</v>
      </c>
      <c r="B7" s="10" t="s">
        <v>643</v>
      </c>
      <c r="C7" s="194">
        <f>C8</f>
        <v>0</v>
      </c>
      <c r="D7" s="8">
        <v>20</v>
      </c>
      <c r="E7" s="10" t="s">
        <v>644</v>
      </c>
      <c r="F7" s="194">
        <f>F8</f>
        <v>0</v>
      </c>
      <c r="G7" s="8">
        <v>37</v>
      </c>
      <c r="H7" s="10" t="s">
        <v>645</v>
      </c>
      <c r="I7" s="194">
        <f>SUM(I8:I12)</f>
        <v>0</v>
      </c>
    </row>
    <row r="8" spans="1:9" ht="17.100000000000001" customHeight="1">
      <c r="A8" s="8">
        <v>4</v>
      </c>
      <c r="B8" s="10" t="s">
        <v>646</v>
      </c>
      <c r="C8" s="194"/>
      <c r="D8" s="8">
        <v>21</v>
      </c>
      <c r="E8" s="10" t="s">
        <v>647</v>
      </c>
      <c r="F8" s="194"/>
      <c r="G8" s="8">
        <v>38</v>
      </c>
      <c r="H8" s="10" t="s">
        <v>648</v>
      </c>
      <c r="I8" s="194"/>
    </row>
    <row r="9" spans="1:9" ht="17.100000000000001" customHeight="1">
      <c r="A9" s="8">
        <v>5</v>
      </c>
      <c r="B9" s="9" t="s">
        <v>251</v>
      </c>
      <c r="C9" s="193">
        <f>C10</f>
        <v>0</v>
      </c>
      <c r="D9" s="8">
        <v>22</v>
      </c>
      <c r="E9" s="10" t="s">
        <v>649</v>
      </c>
      <c r="F9" s="194">
        <f>F10</f>
        <v>0</v>
      </c>
      <c r="G9" s="8">
        <v>39</v>
      </c>
      <c r="H9" s="10" t="s">
        <v>650</v>
      </c>
      <c r="I9" s="194"/>
    </row>
    <row r="10" spans="1:9" ht="17.100000000000001" customHeight="1">
      <c r="A10" s="8">
        <v>6</v>
      </c>
      <c r="B10" s="10" t="s">
        <v>651</v>
      </c>
      <c r="C10" s="194">
        <f>C11+C12</f>
        <v>0</v>
      </c>
      <c r="D10" s="8">
        <v>23</v>
      </c>
      <c r="E10" s="10" t="s">
        <v>647</v>
      </c>
      <c r="F10" s="194"/>
      <c r="G10" s="8">
        <v>40</v>
      </c>
      <c r="H10" s="10" t="s">
        <v>652</v>
      </c>
      <c r="I10" s="194"/>
    </row>
    <row r="11" spans="1:9" ht="17.100000000000001" customHeight="1">
      <c r="A11" s="8">
        <v>7</v>
      </c>
      <c r="B11" s="10" t="s">
        <v>653</v>
      </c>
      <c r="C11" s="194"/>
      <c r="D11" s="8">
        <v>24</v>
      </c>
      <c r="E11" s="11" t="s">
        <v>654</v>
      </c>
      <c r="F11" s="194">
        <f>F12+F13</f>
        <v>0</v>
      </c>
      <c r="G11" s="8">
        <v>41</v>
      </c>
      <c r="H11" s="10" t="s">
        <v>655</v>
      </c>
      <c r="I11" s="194"/>
    </row>
    <row r="12" spans="1:9" ht="17.100000000000001" customHeight="1">
      <c r="A12" s="8">
        <v>8</v>
      </c>
      <c r="B12" s="10" t="s">
        <v>656</v>
      </c>
      <c r="C12" s="194"/>
      <c r="D12" s="8">
        <v>25</v>
      </c>
      <c r="E12" s="10" t="s">
        <v>657</v>
      </c>
      <c r="F12" s="194"/>
      <c r="G12" s="8">
        <v>42</v>
      </c>
      <c r="H12" s="10" t="s">
        <v>658</v>
      </c>
      <c r="I12" s="194"/>
    </row>
    <row r="13" spans="1:9" ht="17.100000000000001" customHeight="1">
      <c r="A13" s="8">
        <v>9</v>
      </c>
      <c r="B13" s="9" t="s">
        <v>360</v>
      </c>
      <c r="C13" s="193">
        <f>C14+C20+C21+F7+F9+F11</f>
        <v>4537.68</v>
      </c>
      <c r="D13" s="8">
        <v>26</v>
      </c>
      <c r="E13" s="10" t="s">
        <v>659</v>
      </c>
      <c r="F13" s="194"/>
      <c r="G13" s="8">
        <v>43</v>
      </c>
      <c r="H13" s="12" t="s">
        <v>486</v>
      </c>
      <c r="I13" s="193">
        <f>I14</f>
        <v>0</v>
      </c>
    </row>
    <row r="14" spans="1:9" ht="17.100000000000001" customHeight="1">
      <c r="A14" s="8">
        <v>10</v>
      </c>
      <c r="B14" s="13" t="s">
        <v>660</v>
      </c>
      <c r="C14" s="194">
        <f>SUM(C15:C19)</f>
        <v>508.29</v>
      </c>
      <c r="D14" s="8">
        <v>27</v>
      </c>
      <c r="E14" s="12" t="s">
        <v>485</v>
      </c>
      <c r="F14" s="193">
        <f>F15+F17+F19</f>
        <v>35.39</v>
      </c>
      <c r="G14" s="8">
        <v>44</v>
      </c>
      <c r="H14" s="14" t="s">
        <v>661</v>
      </c>
      <c r="I14" s="194">
        <f>SUM(I15:I17)</f>
        <v>0</v>
      </c>
    </row>
    <row r="15" spans="1:9" ht="17.100000000000001" customHeight="1">
      <c r="A15" s="8">
        <v>11</v>
      </c>
      <c r="B15" s="14" t="s">
        <v>657</v>
      </c>
      <c r="C15" s="194"/>
      <c r="D15" s="8">
        <v>28</v>
      </c>
      <c r="E15" s="15" t="s">
        <v>662</v>
      </c>
      <c r="F15" s="194">
        <f>F16</f>
        <v>0</v>
      </c>
      <c r="G15" s="8">
        <v>45</v>
      </c>
      <c r="H15" s="15" t="s">
        <v>663</v>
      </c>
      <c r="I15" s="194"/>
    </row>
    <row r="16" spans="1:9" ht="17.100000000000001" customHeight="1">
      <c r="A16" s="8">
        <v>12</v>
      </c>
      <c r="B16" s="14" t="s">
        <v>664</v>
      </c>
      <c r="C16" s="194">
        <v>357.29</v>
      </c>
      <c r="D16" s="8">
        <v>29</v>
      </c>
      <c r="E16" s="15" t="s">
        <v>665</v>
      </c>
      <c r="F16" s="194"/>
      <c r="G16" s="8">
        <v>46</v>
      </c>
      <c r="H16" s="14" t="s">
        <v>666</v>
      </c>
      <c r="I16" s="194"/>
    </row>
    <row r="17" spans="1:32" ht="17.100000000000001" customHeight="1">
      <c r="A17" s="8">
        <v>13</v>
      </c>
      <c r="B17" s="14" t="s">
        <v>667</v>
      </c>
      <c r="C17" s="194"/>
      <c r="D17" s="8">
        <v>30</v>
      </c>
      <c r="E17" s="14" t="s">
        <v>668</v>
      </c>
      <c r="F17" s="194">
        <f>F18</f>
        <v>0</v>
      </c>
      <c r="G17" s="8">
        <v>47</v>
      </c>
      <c r="H17" s="14" t="s">
        <v>669</v>
      </c>
      <c r="I17" s="194"/>
    </row>
    <row r="18" spans="1:32" ht="17.100000000000001" customHeight="1">
      <c r="A18" s="8">
        <v>14</v>
      </c>
      <c r="B18" s="14" t="s">
        <v>670</v>
      </c>
      <c r="C18" s="194">
        <v>151</v>
      </c>
      <c r="D18" s="8">
        <v>31</v>
      </c>
      <c r="E18" s="14" t="s">
        <v>671</v>
      </c>
      <c r="F18" s="194"/>
      <c r="G18" s="8">
        <v>48</v>
      </c>
      <c r="H18" s="12" t="s">
        <v>672</v>
      </c>
      <c r="I18" s="193">
        <f>I19</f>
        <v>0</v>
      </c>
    </row>
    <row r="19" spans="1:32" ht="17.100000000000001" customHeight="1">
      <c r="A19" s="8">
        <v>15</v>
      </c>
      <c r="B19" s="15" t="s">
        <v>673</v>
      </c>
      <c r="C19" s="194"/>
      <c r="D19" s="8">
        <v>32</v>
      </c>
      <c r="E19" s="14" t="s">
        <v>674</v>
      </c>
      <c r="F19" s="194">
        <f>F20+F21+I5</f>
        <v>35.39</v>
      </c>
      <c r="G19" s="8">
        <v>49</v>
      </c>
      <c r="H19" s="14" t="s">
        <v>675</v>
      </c>
      <c r="I19" s="194">
        <f>I20</f>
        <v>0</v>
      </c>
    </row>
    <row r="20" spans="1:32" ht="17.100000000000001" customHeight="1">
      <c r="A20" s="8">
        <v>16</v>
      </c>
      <c r="B20" s="14" t="s">
        <v>676</v>
      </c>
      <c r="C20" s="194">
        <v>3971.34</v>
      </c>
      <c r="D20" s="8">
        <v>33</v>
      </c>
      <c r="E20" s="14" t="s">
        <v>677</v>
      </c>
      <c r="F20" s="194">
        <v>15.07</v>
      </c>
      <c r="G20" s="8">
        <v>50</v>
      </c>
      <c r="H20" s="14" t="s">
        <v>678</v>
      </c>
      <c r="I20" s="194"/>
    </row>
    <row r="21" spans="1:32" ht="17.100000000000001" customHeight="1">
      <c r="A21" s="8">
        <v>17</v>
      </c>
      <c r="B21" s="14" t="s">
        <v>679</v>
      </c>
      <c r="C21" s="194">
        <f>F5+F6</f>
        <v>58.05</v>
      </c>
      <c r="D21" s="8">
        <v>34</v>
      </c>
      <c r="E21" s="14" t="s">
        <v>680</v>
      </c>
      <c r="F21" s="194">
        <v>20.32</v>
      </c>
      <c r="G21" s="8">
        <v>51</v>
      </c>
      <c r="H21" s="16"/>
      <c r="I21" s="194"/>
    </row>
    <row r="22" spans="1:32" customFormat="1" ht="21" customHeight="1">
      <c r="A22" s="17" t="s">
        <v>706</v>
      </c>
      <c r="C22" s="18"/>
      <c r="F22" s="19" t="s">
        <v>707</v>
      </c>
    </row>
    <row r="23" spans="1:32" s="4" customForma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s="4" customForma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s="4" customForma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</sheetData>
  <mergeCells count="2">
    <mergeCell ref="A2:I2"/>
    <mergeCell ref="H3:I3"/>
  </mergeCells>
  <phoneticPr fontId="52" type="noConversion"/>
  <printOptions horizontalCentered="1"/>
  <pageMargins left="0.39370078740157483" right="0.2" top="0.6692913385826772" bottom="0.55118110236220474" header="0.51181102362204722" footer="0.35433070866141736"/>
  <pageSetup paperSize="9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2"/>
  <sheetViews>
    <sheetView zoomScaleSheetLayoutView="100" workbookViewId="0">
      <selection activeCell="B10" sqref="B10"/>
    </sheetView>
  </sheetViews>
  <sheetFormatPr defaultRowHeight="14.25"/>
  <cols>
    <col min="1" max="1" width="69.25" style="163" customWidth="1"/>
    <col min="2" max="16384" width="9" style="163"/>
  </cols>
  <sheetData>
    <row r="2" spans="1:1" ht="79.900000000000006" customHeight="1">
      <c r="A2" s="164" t="s">
        <v>1</v>
      </c>
    </row>
    <row r="3" spans="1:1" s="161" customFormat="1" ht="30" customHeight="1">
      <c r="A3" s="165" t="s">
        <v>683</v>
      </c>
    </row>
    <row r="4" spans="1:1" s="161" customFormat="1" ht="30" customHeight="1">
      <c r="A4" s="165" t="s">
        <v>684</v>
      </c>
    </row>
    <row r="5" spans="1:1" s="161" customFormat="1" ht="30" customHeight="1">
      <c r="A5" s="165" t="s">
        <v>685</v>
      </c>
    </row>
    <row r="6" spans="1:1" s="161" customFormat="1" ht="30" customHeight="1">
      <c r="A6" s="165" t="s">
        <v>686</v>
      </c>
    </row>
    <row r="7" spans="1:1" s="161" customFormat="1" ht="30" customHeight="1">
      <c r="A7" s="165" t="s">
        <v>687</v>
      </c>
    </row>
    <row r="8" spans="1:1" s="161" customFormat="1" ht="30" customHeight="1">
      <c r="A8" s="165" t="s">
        <v>688</v>
      </c>
    </row>
    <row r="9" spans="1:1" s="162" customFormat="1" ht="30" customHeight="1">
      <c r="A9" s="165" t="s">
        <v>689</v>
      </c>
    </row>
    <row r="10" spans="1:1" s="162" customFormat="1" ht="30" customHeight="1">
      <c r="A10" s="165" t="s">
        <v>690</v>
      </c>
    </row>
    <row r="11" spans="1:1" s="162" customFormat="1" ht="30" customHeight="1">
      <c r="A11" s="165" t="s">
        <v>691</v>
      </c>
    </row>
    <row r="12" spans="1:1" s="162" customFormat="1" ht="30" customHeight="1">
      <c r="A12" s="165" t="s">
        <v>692</v>
      </c>
    </row>
  </sheetData>
  <phoneticPr fontId="52" type="noConversion"/>
  <pageMargins left="1.73" right="0.75" top="1.06" bottom="1" header="0.51" footer="0.51"/>
  <pageSetup paperSize="9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117"/>
  <sheetViews>
    <sheetView zoomScaleSheetLayoutView="100" workbookViewId="0">
      <selection activeCell="K9" sqref="K9"/>
    </sheetView>
  </sheetViews>
  <sheetFormatPr defaultRowHeight="14.25"/>
  <cols>
    <col min="1" max="1" width="30.125" style="127" customWidth="1"/>
    <col min="2" max="7" width="10.125" style="127" customWidth="1"/>
    <col min="8" max="252" width="9" style="127"/>
    <col min="253" max="16384" width="9" style="141"/>
  </cols>
  <sheetData>
    <row r="1" spans="1:254" s="127" customFormat="1" ht="21.95" customHeight="1">
      <c r="A1" s="142" t="s">
        <v>2</v>
      </c>
      <c r="B1" s="143"/>
      <c r="C1" s="143"/>
      <c r="D1" s="143"/>
      <c r="E1" s="143"/>
      <c r="F1" s="143"/>
      <c r="G1" s="143"/>
      <c r="IS1" s="141"/>
      <c r="IT1" s="141"/>
    </row>
    <row r="2" spans="1:254" s="119" customFormat="1" ht="45.95" customHeight="1">
      <c r="A2" s="206" t="s">
        <v>695</v>
      </c>
      <c r="B2" s="206"/>
      <c r="C2" s="206"/>
      <c r="D2" s="206"/>
      <c r="E2" s="206"/>
      <c r="F2" s="206"/>
      <c r="G2" s="206"/>
    </row>
    <row r="3" spans="1:254" s="119" customFormat="1" ht="21.95" customHeight="1">
      <c r="A3" s="175" t="s">
        <v>693</v>
      </c>
      <c r="B3" s="144"/>
      <c r="C3" s="144"/>
      <c r="D3" s="144"/>
      <c r="E3" s="144"/>
      <c r="F3" s="144"/>
      <c r="G3" s="145" t="s">
        <v>3</v>
      </c>
    </row>
    <row r="4" spans="1:254" s="139" customFormat="1" ht="30" customHeight="1">
      <c r="A4" s="209" t="s">
        <v>4</v>
      </c>
      <c r="B4" s="211" t="s">
        <v>5</v>
      </c>
      <c r="C4" s="207" t="s">
        <v>6</v>
      </c>
      <c r="D4" s="207"/>
      <c r="E4" s="207"/>
      <c r="F4" s="207"/>
      <c r="G4" s="208"/>
    </row>
    <row r="5" spans="1:254" s="139" customFormat="1" ht="30" customHeight="1">
      <c r="A5" s="210"/>
      <c r="B5" s="211"/>
      <c r="C5" s="146" t="s">
        <v>7</v>
      </c>
      <c r="D5" s="146" t="s">
        <v>8</v>
      </c>
      <c r="E5" s="146" t="s">
        <v>9</v>
      </c>
      <c r="F5" s="146" t="s">
        <v>10</v>
      </c>
      <c r="G5" s="147" t="s">
        <v>11</v>
      </c>
    </row>
    <row r="6" spans="1:254" s="121" customFormat="1" ht="26.1" customHeight="1">
      <c r="A6" s="148" t="s">
        <v>12</v>
      </c>
      <c r="B6" s="149">
        <f>SUM(B7:B20)</f>
        <v>9430</v>
      </c>
      <c r="C6" s="149">
        <f>SUM(C7:C20)</f>
        <v>10000</v>
      </c>
      <c r="D6" s="149">
        <f>SUM(D7:D20)</f>
        <v>8000</v>
      </c>
      <c r="E6" s="149">
        <f>SUM(E7:E20)</f>
        <v>7105.6</v>
      </c>
      <c r="F6" s="150">
        <f t="shared" ref="F6:F14" si="0">E6/D6*100</f>
        <v>88.820000000000007</v>
      </c>
      <c r="G6" s="151"/>
    </row>
    <row r="7" spans="1:254" s="121" customFormat="1" ht="26.1" customHeight="1">
      <c r="A7" s="152" t="s">
        <v>13</v>
      </c>
      <c r="B7" s="153">
        <v>5668</v>
      </c>
      <c r="C7" s="154">
        <v>6304</v>
      </c>
      <c r="D7" s="154">
        <v>4355</v>
      </c>
      <c r="E7" s="153">
        <v>3924</v>
      </c>
      <c r="F7" s="155">
        <f t="shared" si="0"/>
        <v>90.10332950631458</v>
      </c>
      <c r="G7" s="156"/>
      <c r="I7" s="160"/>
    </row>
    <row r="8" spans="1:254" s="121" customFormat="1" ht="26.1" customHeight="1">
      <c r="A8" s="152" t="s">
        <v>14</v>
      </c>
      <c r="B8" s="153">
        <v>1901</v>
      </c>
      <c r="C8" s="154">
        <v>1650</v>
      </c>
      <c r="D8" s="154">
        <v>1650</v>
      </c>
      <c r="E8" s="153">
        <v>1512</v>
      </c>
      <c r="F8" s="155">
        <f t="shared" si="0"/>
        <v>91.63636363636364</v>
      </c>
      <c r="G8" s="156">
        <f t="shared" ref="G8:G18" si="1">(E8-B8)/B8*100</f>
        <v>-20.462914255654919</v>
      </c>
      <c r="I8" s="160"/>
    </row>
    <row r="9" spans="1:254" s="121" customFormat="1" ht="26.1" customHeight="1">
      <c r="A9" s="152" t="s">
        <v>15</v>
      </c>
      <c r="B9" s="153">
        <v>444</v>
      </c>
      <c r="C9" s="154">
        <v>484</v>
      </c>
      <c r="D9" s="154">
        <v>583</v>
      </c>
      <c r="E9" s="153">
        <v>577.6</v>
      </c>
      <c r="F9" s="155">
        <f t="shared" si="0"/>
        <v>99.073756432247009</v>
      </c>
      <c r="G9" s="156">
        <f t="shared" si="1"/>
        <v>30.090090090090094</v>
      </c>
      <c r="I9" s="160"/>
    </row>
    <row r="10" spans="1:254" s="122" customFormat="1" ht="26.1" customHeight="1">
      <c r="A10" s="152" t="s">
        <v>16</v>
      </c>
      <c r="B10" s="153"/>
      <c r="C10" s="154"/>
      <c r="D10" s="154"/>
      <c r="E10" s="153"/>
      <c r="F10" s="155"/>
      <c r="G10" s="156"/>
      <c r="I10" s="160"/>
    </row>
    <row r="11" spans="1:254" s="122" customFormat="1" ht="26.1" customHeight="1">
      <c r="A11" s="152" t="s">
        <v>17</v>
      </c>
      <c r="B11" s="153">
        <v>525</v>
      </c>
      <c r="C11" s="154">
        <v>550</v>
      </c>
      <c r="D11" s="154">
        <v>496</v>
      </c>
      <c r="E11" s="153">
        <v>371</v>
      </c>
      <c r="F11" s="155">
        <f t="shared" si="0"/>
        <v>74.798387096774192</v>
      </c>
      <c r="G11" s="156">
        <f t="shared" si="1"/>
        <v>-29.333333333333332</v>
      </c>
      <c r="I11" s="160"/>
    </row>
    <row r="12" spans="1:254" s="122" customFormat="1" ht="26.1" customHeight="1">
      <c r="A12" s="152" t="s">
        <v>18</v>
      </c>
      <c r="B12" s="153">
        <v>494</v>
      </c>
      <c r="C12" s="154">
        <v>561</v>
      </c>
      <c r="D12" s="154">
        <v>547</v>
      </c>
      <c r="E12" s="153">
        <v>471</v>
      </c>
      <c r="F12" s="155">
        <f t="shared" si="0"/>
        <v>86.106032906764156</v>
      </c>
      <c r="G12" s="156">
        <f t="shared" si="1"/>
        <v>-4.6558704453441297</v>
      </c>
      <c r="I12" s="160"/>
    </row>
    <row r="13" spans="1:254" s="122" customFormat="1" ht="26.1" customHeight="1">
      <c r="A13" s="152" t="s">
        <v>19</v>
      </c>
      <c r="B13" s="157">
        <v>138</v>
      </c>
      <c r="C13" s="154">
        <v>132</v>
      </c>
      <c r="D13" s="154">
        <v>147</v>
      </c>
      <c r="E13" s="157">
        <v>103</v>
      </c>
      <c r="F13" s="155">
        <f t="shared" si="0"/>
        <v>70.068027210884352</v>
      </c>
      <c r="G13" s="156">
        <f t="shared" si="1"/>
        <v>-25.362318840579711</v>
      </c>
      <c r="I13" s="160"/>
    </row>
    <row r="14" spans="1:254" s="123" customFormat="1" ht="26.1" customHeight="1">
      <c r="A14" s="152" t="s">
        <v>20</v>
      </c>
      <c r="B14" s="157">
        <v>189</v>
      </c>
      <c r="C14" s="154">
        <v>231</v>
      </c>
      <c r="D14" s="154">
        <v>205</v>
      </c>
      <c r="E14" s="157">
        <v>136</v>
      </c>
      <c r="F14" s="155">
        <f t="shared" si="0"/>
        <v>66.341463414634148</v>
      </c>
      <c r="G14" s="156">
        <f t="shared" si="1"/>
        <v>-28.042328042328041</v>
      </c>
      <c r="I14" s="160"/>
    </row>
    <row r="15" spans="1:254" s="123" customFormat="1" ht="26.1" customHeight="1">
      <c r="A15" s="152" t="s">
        <v>21</v>
      </c>
      <c r="B15" s="157"/>
      <c r="C15" s="154"/>
      <c r="D15" s="154"/>
      <c r="E15" s="157"/>
      <c r="F15" s="155"/>
      <c r="G15" s="156"/>
      <c r="I15" s="160"/>
    </row>
    <row r="16" spans="1:254" s="140" customFormat="1" ht="26.1" customHeight="1">
      <c r="A16" s="152" t="s">
        <v>22</v>
      </c>
      <c r="B16" s="157"/>
      <c r="C16" s="154"/>
      <c r="D16" s="154"/>
      <c r="E16" s="157"/>
      <c r="F16" s="155"/>
      <c r="G16" s="156"/>
      <c r="I16" s="160"/>
    </row>
    <row r="17" spans="1:254" s="140" customFormat="1" ht="26.1" customHeight="1">
      <c r="A17" s="152" t="s">
        <v>23</v>
      </c>
      <c r="B17" s="157"/>
      <c r="C17" s="154"/>
      <c r="D17" s="154"/>
      <c r="E17" s="157"/>
      <c r="F17" s="155"/>
      <c r="G17" s="156"/>
      <c r="I17" s="160"/>
    </row>
    <row r="18" spans="1:254" s="140" customFormat="1" ht="26.1" customHeight="1">
      <c r="A18" s="152" t="s">
        <v>24</v>
      </c>
      <c r="B18" s="157">
        <v>71</v>
      </c>
      <c r="C18" s="154">
        <v>88</v>
      </c>
      <c r="D18" s="154">
        <v>17</v>
      </c>
      <c r="E18" s="157">
        <v>11</v>
      </c>
      <c r="F18" s="155">
        <f>E18/D18*100</f>
        <v>64.705882352941174</v>
      </c>
      <c r="G18" s="156">
        <f t="shared" si="1"/>
        <v>-84.507042253521121</v>
      </c>
      <c r="I18" s="160"/>
    </row>
    <row r="19" spans="1:254" s="140" customFormat="1" ht="26.1" customHeight="1">
      <c r="A19" s="152" t="s">
        <v>25</v>
      </c>
      <c r="B19" s="157"/>
      <c r="C19" s="154"/>
      <c r="D19" s="154"/>
      <c r="E19" s="157"/>
      <c r="F19" s="155"/>
      <c r="G19" s="156"/>
      <c r="I19" s="160"/>
    </row>
    <row r="20" spans="1:254" s="140" customFormat="1" ht="26.1" customHeight="1">
      <c r="A20" s="152" t="s">
        <v>26</v>
      </c>
      <c r="B20" s="157"/>
      <c r="C20" s="153"/>
      <c r="D20" s="154"/>
      <c r="E20" s="157"/>
      <c r="F20" s="155"/>
      <c r="G20" s="156"/>
      <c r="I20" s="160"/>
    </row>
    <row r="21" spans="1:254" s="121" customFormat="1" ht="26.1" customHeight="1">
      <c r="A21" s="148" t="s">
        <v>27</v>
      </c>
      <c r="B21" s="149">
        <f>SUM(B22:B28)</f>
        <v>0</v>
      </c>
      <c r="C21" s="149">
        <f>SUM(C22:C28)</f>
        <v>0</v>
      </c>
      <c r="D21" s="149">
        <f>SUM(D22:D28)</f>
        <v>0</v>
      </c>
      <c r="E21" s="149">
        <f>SUM(E22:E28)</f>
        <v>0</v>
      </c>
      <c r="F21" s="150"/>
      <c r="G21" s="151"/>
      <c r="I21" s="160"/>
    </row>
    <row r="22" spans="1:254" s="123" customFormat="1" ht="26.1" customHeight="1">
      <c r="A22" s="152" t="s">
        <v>28</v>
      </c>
      <c r="B22" s="157"/>
      <c r="C22" s="154"/>
      <c r="D22" s="154"/>
      <c r="E22" s="157"/>
      <c r="F22" s="155"/>
      <c r="G22" s="156"/>
      <c r="I22" s="160"/>
    </row>
    <row r="23" spans="1:254" s="123" customFormat="1" ht="26.1" customHeight="1">
      <c r="A23" s="152" t="s">
        <v>29</v>
      </c>
      <c r="B23" s="157"/>
      <c r="C23" s="154"/>
      <c r="D23" s="154"/>
      <c r="E23" s="157"/>
      <c r="F23" s="155"/>
      <c r="G23" s="156"/>
      <c r="I23" s="160"/>
    </row>
    <row r="24" spans="1:254" s="123" customFormat="1" ht="26.1" customHeight="1">
      <c r="A24" s="152" t="s">
        <v>30</v>
      </c>
      <c r="B24" s="157"/>
      <c r="C24" s="154"/>
      <c r="D24" s="154"/>
      <c r="E24" s="157"/>
      <c r="F24" s="155"/>
      <c r="G24" s="156"/>
      <c r="I24" s="160"/>
    </row>
    <row r="25" spans="1:254" s="123" customFormat="1" ht="26.1" customHeight="1">
      <c r="A25" s="158" t="s">
        <v>31</v>
      </c>
      <c r="B25" s="157"/>
      <c r="C25" s="154"/>
      <c r="D25" s="154"/>
      <c r="E25" s="157"/>
      <c r="F25" s="155"/>
      <c r="G25" s="156"/>
      <c r="I25" s="160"/>
    </row>
    <row r="26" spans="1:254" s="123" customFormat="1" ht="26.1" customHeight="1">
      <c r="A26" s="65" t="s">
        <v>32</v>
      </c>
      <c r="B26" s="157"/>
      <c r="C26" s="157"/>
      <c r="D26" s="154"/>
      <c r="E26" s="157"/>
      <c r="F26" s="155"/>
      <c r="G26" s="156"/>
      <c r="I26" s="160"/>
    </row>
    <row r="27" spans="1:254" s="123" customFormat="1" ht="26.1" customHeight="1">
      <c r="A27" s="65" t="s">
        <v>33</v>
      </c>
      <c r="B27" s="157"/>
      <c r="C27" s="157"/>
      <c r="D27" s="154"/>
      <c r="E27" s="157"/>
      <c r="F27" s="155"/>
      <c r="G27" s="156"/>
      <c r="I27" s="160"/>
    </row>
    <row r="28" spans="1:254" s="123" customFormat="1" ht="26.1" customHeight="1">
      <c r="A28" s="65" t="s">
        <v>34</v>
      </c>
      <c r="B28" s="157"/>
      <c r="C28" s="157"/>
      <c r="D28" s="154"/>
      <c r="E28" s="157"/>
      <c r="F28" s="155"/>
      <c r="G28" s="156"/>
      <c r="I28" s="160"/>
    </row>
    <row r="29" spans="1:254" s="139" customFormat="1" ht="26.1" customHeight="1">
      <c r="A29" s="159" t="s">
        <v>35</v>
      </c>
      <c r="B29" s="149">
        <f>B6+B21</f>
        <v>9430</v>
      </c>
      <c r="C29" s="149">
        <f>C6+C21</f>
        <v>10000</v>
      </c>
      <c r="D29" s="149">
        <f>D6+D21</f>
        <v>8000</v>
      </c>
      <c r="E29" s="149">
        <f>E6+E21</f>
        <v>7105.6</v>
      </c>
      <c r="F29" s="150">
        <f>E29/D29*100</f>
        <v>88.820000000000007</v>
      </c>
      <c r="G29" s="151"/>
    </row>
    <row r="30" spans="1:254" customFormat="1" ht="21" customHeight="1">
      <c r="A30" s="30" t="s">
        <v>706</v>
      </c>
      <c r="C30" s="18" t="s">
        <v>707</v>
      </c>
    </row>
    <row r="31" spans="1:254" s="127" customFormat="1">
      <c r="IS31" s="141"/>
      <c r="IT31" s="141"/>
    </row>
    <row r="32" spans="1:254" s="127" customFormat="1">
      <c r="IS32" s="141"/>
      <c r="IT32" s="141"/>
    </row>
    <row r="33" spans="253:254" s="127" customFormat="1">
      <c r="IS33" s="141"/>
      <c r="IT33" s="141"/>
    </row>
    <row r="34" spans="253:254" s="127" customFormat="1">
      <c r="IS34" s="141"/>
      <c r="IT34" s="141"/>
    </row>
    <row r="35" spans="253:254" s="127" customFormat="1">
      <c r="IS35" s="141"/>
      <c r="IT35" s="141"/>
    </row>
    <row r="36" spans="253:254" s="127" customFormat="1">
      <c r="IS36" s="141"/>
      <c r="IT36" s="141"/>
    </row>
    <row r="37" spans="253:254" s="127" customFormat="1">
      <c r="IS37" s="141"/>
      <c r="IT37" s="141"/>
    </row>
    <row r="38" spans="253:254" s="127" customFormat="1">
      <c r="IS38" s="141"/>
      <c r="IT38" s="141"/>
    </row>
    <row r="39" spans="253:254" s="127" customFormat="1">
      <c r="IS39" s="141"/>
      <c r="IT39" s="141"/>
    </row>
    <row r="40" spans="253:254" s="127" customFormat="1">
      <c r="IS40" s="141"/>
      <c r="IT40" s="141"/>
    </row>
    <row r="41" spans="253:254" s="127" customFormat="1">
      <c r="IS41" s="141"/>
      <c r="IT41" s="141"/>
    </row>
    <row r="42" spans="253:254" s="127" customFormat="1">
      <c r="IS42" s="141"/>
      <c r="IT42" s="141"/>
    </row>
    <row r="43" spans="253:254" s="127" customFormat="1">
      <c r="IS43" s="141"/>
      <c r="IT43" s="141"/>
    </row>
    <row r="44" spans="253:254" s="127" customFormat="1">
      <c r="IS44" s="141"/>
      <c r="IT44" s="141"/>
    </row>
    <row r="45" spans="253:254" s="127" customFormat="1">
      <c r="IS45" s="141"/>
      <c r="IT45" s="141"/>
    </row>
    <row r="46" spans="253:254" s="127" customFormat="1">
      <c r="IS46" s="141"/>
      <c r="IT46" s="141"/>
    </row>
    <row r="47" spans="253:254" s="127" customFormat="1">
      <c r="IS47" s="141"/>
      <c r="IT47" s="141"/>
    </row>
    <row r="48" spans="253:254" s="127" customFormat="1">
      <c r="IS48" s="141"/>
      <c r="IT48" s="141"/>
    </row>
    <row r="49" spans="253:254" s="127" customFormat="1">
      <c r="IS49" s="141"/>
      <c r="IT49" s="141"/>
    </row>
    <row r="50" spans="253:254" s="127" customFormat="1">
      <c r="IS50" s="141"/>
      <c r="IT50" s="141"/>
    </row>
    <row r="51" spans="253:254" s="127" customFormat="1">
      <c r="IS51" s="141"/>
      <c r="IT51" s="141"/>
    </row>
    <row r="52" spans="253:254" s="127" customFormat="1">
      <c r="IS52" s="141"/>
      <c r="IT52" s="141"/>
    </row>
    <row r="53" spans="253:254" s="127" customFormat="1">
      <c r="IS53" s="141"/>
      <c r="IT53" s="141"/>
    </row>
    <row r="54" spans="253:254" s="127" customFormat="1">
      <c r="IS54" s="141"/>
      <c r="IT54" s="141"/>
    </row>
    <row r="55" spans="253:254" s="127" customFormat="1">
      <c r="IS55" s="141"/>
      <c r="IT55" s="141"/>
    </row>
    <row r="56" spans="253:254" s="127" customFormat="1">
      <c r="IS56" s="141"/>
      <c r="IT56" s="141"/>
    </row>
    <row r="57" spans="253:254" s="127" customFormat="1">
      <c r="IS57" s="141"/>
      <c r="IT57" s="141"/>
    </row>
    <row r="58" spans="253:254" s="127" customFormat="1">
      <c r="IS58" s="141"/>
      <c r="IT58" s="141"/>
    </row>
    <row r="59" spans="253:254" s="127" customFormat="1">
      <c r="IS59" s="141"/>
      <c r="IT59" s="141"/>
    </row>
    <row r="60" spans="253:254" s="127" customFormat="1">
      <c r="IS60" s="141"/>
      <c r="IT60" s="141"/>
    </row>
    <row r="61" spans="253:254" s="127" customFormat="1">
      <c r="IS61" s="141"/>
      <c r="IT61" s="141"/>
    </row>
    <row r="62" spans="253:254" s="127" customFormat="1">
      <c r="IS62" s="141"/>
      <c r="IT62" s="141"/>
    </row>
    <row r="63" spans="253:254" s="127" customFormat="1">
      <c r="IS63" s="141"/>
      <c r="IT63" s="141"/>
    </row>
    <row r="64" spans="253:254" s="127" customFormat="1">
      <c r="IS64" s="141"/>
      <c r="IT64" s="141"/>
    </row>
    <row r="65" spans="253:254" s="127" customFormat="1">
      <c r="IS65" s="141"/>
      <c r="IT65" s="141"/>
    </row>
    <row r="66" spans="253:254" s="127" customFormat="1">
      <c r="IS66" s="141"/>
      <c r="IT66" s="141"/>
    </row>
    <row r="67" spans="253:254" s="127" customFormat="1">
      <c r="IS67" s="141"/>
      <c r="IT67" s="141"/>
    </row>
    <row r="68" spans="253:254" s="127" customFormat="1">
      <c r="IS68" s="141"/>
      <c r="IT68" s="141"/>
    </row>
    <row r="69" spans="253:254" s="127" customFormat="1">
      <c r="IS69" s="141"/>
      <c r="IT69" s="141"/>
    </row>
    <row r="70" spans="253:254" s="127" customFormat="1">
      <c r="IS70" s="141"/>
      <c r="IT70" s="141"/>
    </row>
    <row r="71" spans="253:254" s="127" customFormat="1">
      <c r="IS71" s="141"/>
      <c r="IT71" s="141"/>
    </row>
    <row r="72" spans="253:254" s="127" customFormat="1">
      <c r="IS72" s="141"/>
      <c r="IT72" s="141"/>
    </row>
    <row r="73" spans="253:254" s="127" customFormat="1">
      <c r="IS73" s="141"/>
      <c r="IT73" s="141"/>
    </row>
    <row r="74" spans="253:254" s="127" customFormat="1">
      <c r="IS74" s="141"/>
      <c r="IT74" s="141"/>
    </row>
    <row r="75" spans="253:254" s="127" customFormat="1">
      <c r="IS75" s="141"/>
      <c r="IT75" s="141"/>
    </row>
    <row r="76" spans="253:254" s="127" customFormat="1">
      <c r="IS76" s="141"/>
      <c r="IT76" s="141"/>
    </row>
    <row r="77" spans="253:254" s="127" customFormat="1">
      <c r="IS77" s="141"/>
      <c r="IT77" s="141"/>
    </row>
    <row r="78" spans="253:254" s="127" customFormat="1">
      <c r="IS78" s="141"/>
      <c r="IT78" s="141"/>
    </row>
    <row r="79" spans="253:254" s="127" customFormat="1">
      <c r="IS79" s="141"/>
      <c r="IT79" s="141"/>
    </row>
    <row r="80" spans="253:254" s="127" customFormat="1">
      <c r="IS80" s="141"/>
      <c r="IT80" s="141"/>
    </row>
    <row r="81" spans="253:254" s="127" customFormat="1">
      <c r="IS81" s="141"/>
      <c r="IT81" s="141"/>
    </row>
    <row r="82" spans="253:254" s="127" customFormat="1">
      <c r="IS82" s="141"/>
      <c r="IT82" s="141"/>
    </row>
    <row r="83" spans="253:254" s="127" customFormat="1">
      <c r="IS83" s="141"/>
      <c r="IT83" s="141"/>
    </row>
    <row r="84" spans="253:254" s="127" customFormat="1">
      <c r="IS84" s="141"/>
      <c r="IT84" s="141"/>
    </row>
    <row r="85" spans="253:254" s="127" customFormat="1">
      <c r="IS85" s="141"/>
      <c r="IT85" s="141"/>
    </row>
    <row r="86" spans="253:254" s="127" customFormat="1">
      <c r="IS86" s="141"/>
      <c r="IT86" s="141"/>
    </row>
    <row r="87" spans="253:254" s="127" customFormat="1">
      <c r="IS87" s="141"/>
      <c r="IT87" s="141"/>
    </row>
    <row r="88" spans="253:254" s="127" customFormat="1">
      <c r="IS88" s="141"/>
      <c r="IT88" s="141"/>
    </row>
    <row r="89" spans="253:254" s="127" customFormat="1">
      <c r="IS89" s="141"/>
      <c r="IT89" s="141"/>
    </row>
    <row r="90" spans="253:254" s="127" customFormat="1">
      <c r="IS90" s="141"/>
      <c r="IT90" s="141"/>
    </row>
    <row r="91" spans="253:254" s="127" customFormat="1">
      <c r="IS91" s="141"/>
      <c r="IT91" s="141"/>
    </row>
    <row r="92" spans="253:254" s="127" customFormat="1">
      <c r="IS92" s="141"/>
      <c r="IT92" s="141"/>
    </row>
    <row r="93" spans="253:254" s="127" customFormat="1">
      <c r="IS93" s="141"/>
      <c r="IT93" s="141"/>
    </row>
    <row r="94" spans="253:254" s="127" customFormat="1">
      <c r="IS94" s="141"/>
      <c r="IT94" s="141"/>
    </row>
    <row r="95" spans="253:254" s="127" customFormat="1">
      <c r="IS95" s="141"/>
      <c r="IT95" s="141"/>
    </row>
    <row r="96" spans="253:254" s="127" customFormat="1">
      <c r="IS96" s="141"/>
      <c r="IT96" s="141"/>
    </row>
    <row r="97" spans="253:254" s="127" customFormat="1">
      <c r="IS97" s="141"/>
      <c r="IT97" s="141"/>
    </row>
    <row r="98" spans="253:254" s="127" customFormat="1">
      <c r="IS98" s="141"/>
      <c r="IT98" s="141"/>
    </row>
    <row r="99" spans="253:254" s="127" customFormat="1">
      <c r="IS99" s="141"/>
      <c r="IT99" s="141"/>
    </row>
    <row r="100" spans="253:254" s="127" customFormat="1">
      <c r="IS100" s="141"/>
      <c r="IT100" s="141"/>
    </row>
    <row r="101" spans="253:254" s="127" customFormat="1">
      <c r="IS101" s="141"/>
      <c r="IT101" s="141"/>
    </row>
    <row r="102" spans="253:254" s="127" customFormat="1">
      <c r="IS102" s="141"/>
      <c r="IT102" s="141"/>
    </row>
    <row r="103" spans="253:254" s="127" customFormat="1">
      <c r="IS103" s="141"/>
      <c r="IT103" s="141"/>
    </row>
    <row r="104" spans="253:254" s="127" customFormat="1">
      <c r="IS104" s="141"/>
      <c r="IT104" s="141"/>
    </row>
    <row r="105" spans="253:254" s="127" customFormat="1">
      <c r="IS105" s="141"/>
      <c r="IT105" s="141"/>
    </row>
    <row r="106" spans="253:254" s="127" customFormat="1">
      <c r="IS106" s="141"/>
      <c r="IT106" s="141"/>
    </row>
    <row r="107" spans="253:254" s="127" customFormat="1">
      <c r="IS107" s="141"/>
      <c r="IT107" s="141"/>
    </row>
    <row r="108" spans="253:254" s="127" customFormat="1">
      <c r="IS108" s="141"/>
      <c r="IT108" s="141"/>
    </row>
    <row r="109" spans="253:254" s="127" customFormat="1">
      <c r="IS109" s="141"/>
      <c r="IT109" s="141"/>
    </row>
    <row r="110" spans="253:254" s="127" customFormat="1">
      <c r="IS110" s="141"/>
      <c r="IT110" s="141"/>
    </row>
    <row r="111" spans="253:254" s="127" customFormat="1">
      <c r="IS111" s="141"/>
      <c r="IT111" s="141"/>
    </row>
    <row r="112" spans="253:254" s="127" customFormat="1">
      <c r="IS112" s="141"/>
      <c r="IT112" s="141"/>
    </row>
    <row r="113" spans="253:254" s="127" customFormat="1">
      <c r="IS113" s="141"/>
      <c r="IT113" s="141"/>
    </row>
    <row r="114" spans="253:254" s="127" customFormat="1">
      <c r="IS114" s="141"/>
      <c r="IT114" s="141"/>
    </row>
    <row r="115" spans="253:254" s="127" customFormat="1">
      <c r="IS115" s="141"/>
      <c r="IT115" s="141"/>
    </row>
    <row r="116" spans="253:254" s="127" customFormat="1">
      <c r="IS116" s="141"/>
      <c r="IT116" s="141"/>
    </row>
    <row r="117" spans="253:254" s="127" customFormat="1">
      <c r="IS117" s="141"/>
      <c r="IT117" s="141"/>
    </row>
  </sheetData>
  <mergeCells count="4">
    <mergeCell ref="A2:G2"/>
    <mergeCell ref="C4:G4"/>
    <mergeCell ref="A4:A5"/>
    <mergeCell ref="B4:B5"/>
  </mergeCells>
  <phoneticPr fontId="52" type="noConversion"/>
  <printOptions horizontalCentered="1"/>
  <pageMargins left="0.39370078740157483" right="0.39370078740157483" top="0.98425196850393704" bottom="0.51181102362204722" header="0.51181102362204722" footer="0.51181102362204722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V103"/>
  <sheetViews>
    <sheetView zoomScaleSheetLayoutView="100" workbookViewId="0">
      <selection activeCell="G9" sqref="G9"/>
    </sheetView>
  </sheetViews>
  <sheetFormatPr defaultRowHeight="20.25"/>
  <cols>
    <col min="1" max="1" width="31.625" style="124" customWidth="1"/>
    <col min="2" max="3" width="12.625" style="124" customWidth="1"/>
    <col min="4" max="5" width="12.625" style="125" customWidth="1"/>
    <col min="6" max="6" width="10.625" style="126" customWidth="1"/>
    <col min="7" max="16384" width="9" style="127"/>
  </cols>
  <sheetData>
    <row r="1" spans="1:256" s="118" customFormat="1" ht="21.95" customHeight="1">
      <c r="A1" s="128" t="s">
        <v>36</v>
      </c>
      <c r="B1" s="128"/>
      <c r="C1" s="128"/>
      <c r="D1" s="125"/>
      <c r="E1" s="125"/>
      <c r="F1" s="126"/>
      <c r="IU1" s="127"/>
      <c r="IV1" s="127"/>
    </row>
    <row r="2" spans="1:256" s="119" customFormat="1" ht="45.95" customHeight="1">
      <c r="A2" s="206" t="s">
        <v>696</v>
      </c>
      <c r="B2" s="206"/>
      <c r="C2" s="206"/>
      <c r="D2" s="206"/>
      <c r="E2" s="206"/>
      <c r="F2" s="206"/>
    </row>
    <row r="3" spans="1:256" s="119" customFormat="1" ht="21.95" customHeight="1">
      <c r="A3" s="175" t="s">
        <v>693</v>
      </c>
      <c r="B3" s="129"/>
      <c r="C3" s="129"/>
      <c r="F3" s="130" t="s">
        <v>37</v>
      </c>
    </row>
    <row r="4" spans="1:256" s="120" customFormat="1" ht="30" customHeight="1">
      <c r="A4" s="131" t="s">
        <v>38</v>
      </c>
      <c r="B4" s="132" t="s">
        <v>39</v>
      </c>
      <c r="C4" s="132" t="s">
        <v>40</v>
      </c>
      <c r="D4" s="132" t="s">
        <v>41</v>
      </c>
      <c r="E4" s="132" t="s">
        <v>9</v>
      </c>
      <c r="F4" s="132" t="s">
        <v>10</v>
      </c>
    </row>
    <row r="5" spans="1:256" s="120" customFormat="1" ht="21.95" customHeight="1">
      <c r="A5" s="132" t="s">
        <v>42</v>
      </c>
      <c r="B5" s="133">
        <f>SUM(B6:B28)</f>
        <v>11562</v>
      </c>
      <c r="C5" s="133">
        <f>SUM(C6:C28)</f>
        <v>13490</v>
      </c>
      <c r="D5" s="133">
        <f>SUM(D6:D28)</f>
        <v>21669.93</v>
      </c>
      <c r="E5" s="133">
        <f>SUM(E6:E28)</f>
        <v>21669.93</v>
      </c>
      <c r="F5" s="134">
        <f t="shared" ref="F5:F24" si="0">E5/D5*100</f>
        <v>100</v>
      </c>
    </row>
    <row r="6" spans="1:256" s="121" customFormat="1" ht="21.95" customHeight="1">
      <c r="A6" s="135" t="s">
        <v>43</v>
      </c>
      <c r="B6" s="136">
        <v>3208</v>
      </c>
      <c r="C6" s="136">
        <v>4089</v>
      </c>
      <c r="D6" s="136">
        <v>4130.82</v>
      </c>
      <c r="E6" s="136">
        <v>4130.82</v>
      </c>
      <c r="F6" s="137">
        <f t="shared" si="0"/>
        <v>100</v>
      </c>
    </row>
    <row r="7" spans="1:256" s="121" customFormat="1" ht="21.95" customHeight="1">
      <c r="A7" s="138" t="s">
        <v>44</v>
      </c>
      <c r="B7" s="136"/>
      <c r="C7" s="136"/>
      <c r="D7" s="136"/>
      <c r="E7" s="136"/>
      <c r="F7" s="137"/>
    </row>
    <row r="8" spans="1:256" s="121" customFormat="1" ht="21.95" customHeight="1">
      <c r="A8" s="138" t="s">
        <v>45</v>
      </c>
      <c r="B8" s="136">
        <v>399</v>
      </c>
      <c r="C8" s="136">
        <v>471</v>
      </c>
      <c r="D8" s="136">
        <v>579.88</v>
      </c>
      <c r="E8" s="136">
        <v>579.88</v>
      </c>
      <c r="F8" s="137">
        <f t="shared" si="0"/>
        <v>100</v>
      </c>
    </row>
    <row r="9" spans="1:256" s="121" customFormat="1" ht="21.95" customHeight="1">
      <c r="A9" s="138" t="s">
        <v>46</v>
      </c>
      <c r="B9" s="136">
        <v>58</v>
      </c>
      <c r="C9" s="136">
        <v>258</v>
      </c>
      <c r="D9" s="136">
        <v>322.67</v>
      </c>
      <c r="E9" s="136">
        <v>322.67</v>
      </c>
      <c r="F9" s="137">
        <f t="shared" si="0"/>
        <v>100</v>
      </c>
    </row>
    <row r="10" spans="1:256" s="121" customFormat="1" ht="21.95" customHeight="1">
      <c r="A10" s="138" t="s">
        <v>47</v>
      </c>
      <c r="B10" s="136">
        <v>50</v>
      </c>
      <c r="C10" s="136">
        <v>540</v>
      </c>
      <c r="D10" s="136">
        <v>540.21</v>
      </c>
      <c r="E10" s="136">
        <v>540.21</v>
      </c>
      <c r="F10" s="137">
        <f t="shared" si="0"/>
        <v>100</v>
      </c>
    </row>
    <row r="11" spans="1:256" s="121" customFormat="1" ht="21.95" customHeight="1">
      <c r="A11" s="138" t="s">
        <v>48</v>
      </c>
      <c r="B11" s="136">
        <v>68</v>
      </c>
      <c r="C11" s="136">
        <v>68</v>
      </c>
      <c r="D11" s="136">
        <v>73.430000000000007</v>
      </c>
      <c r="E11" s="136">
        <v>73.430000000000007</v>
      </c>
      <c r="F11" s="137">
        <f t="shared" si="0"/>
        <v>100</v>
      </c>
    </row>
    <row r="12" spans="1:256" s="122" customFormat="1" ht="21.95" customHeight="1">
      <c r="A12" s="138" t="s">
        <v>49</v>
      </c>
      <c r="B12" s="136">
        <v>2484</v>
      </c>
      <c r="C12" s="136">
        <v>2465</v>
      </c>
      <c r="D12" s="136">
        <v>6080.05</v>
      </c>
      <c r="E12" s="136">
        <v>6080.05</v>
      </c>
      <c r="F12" s="137">
        <f t="shared" si="0"/>
        <v>100</v>
      </c>
    </row>
    <row r="13" spans="1:256" s="122" customFormat="1" ht="21.95" customHeight="1">
      <c r="A13" s="138" t="s">
        <v>50</v>
      </c>
      <c r="B13" s="136">
        <v>1119</v>
      </c>
      <c r="C13" s="136">
        <v>1257</v>
      </c>
      <c r="D13" s="136">
        <v>1854.31</v>
      </c>
      <c r="E13" s="136">
        <v>1854.31</v>
      </c>
      <c r="F13" s="137">
        <f t="shared" si="0"/>
        <v>100</v>
      </c>
    </row>
    <row r="14" spans="1:256" s="122" customFormat="1" ht="21.95" customHeight="1">
      <c r="A14" s="138" t="s">
        <v>51</v>
      </c>
      <c r="B14" s="136">
        <v>810</v>
      </c>
      <c r="C14" s="136">
        <v>810</v>
      </c>
      <c r="D14" s="136">
        <v>965.99</v>
      </c>
      <c r="E14" s="136">
        <v>965.99</v>
      </c>
      <c r="F14" s="137">
        <f t="shared" si="0"/>
        <v>100</v>
      </c>
    </row>
    <row r="15" spans="1:256" s="122" customFormat="1" ht="21.95" customHeight="1">
      <c r="A15" s="138" t="s">
        <v>52</v>
      </c>
      <c r="B15" s="136">
        <v>505</v>
      </c>
      <c r="C15" s="136">
        <v>605</v>
      </c>
      <c r="D15" s="136">
        <v>634.61</v>
      </c>
      <c r="E15" s="136">
        <v>634.61</v>
      </c>
      <c r="F15" s="137">
        <f t="shared" si="0"/>
        <v>100</v>
      </c>
    </row>
    <row r="16" spans="1:256" s="123" customFormat="1" ht="21.95" customHeight="1">
      <c r="A16" s="138" t="s">
        <v>53</v>
      </c>
      <c r="B16" s="136">
        <v>2723</v>
      </c>
      <c r="C16" s="136">
        <v>2789</v>
      </c>
      <c r="D16" s="136">
        <v>6194.98</v>
      </c>
      <c r="E16" s="136">
        <v>6194.98</v>
      </c>
      <c r="F16" s="137">
        <f t="shared" si="0"/>
        <v>100</v>
      </c>
    </row>
    <row r="17" spans="1:256" s="123" customFormat="1" ht="21.95" customHeight="1">
      <c r="A17" s="138" t="s">
        <v>54</v>
      </c>
      <c r="B17" s="136"/>
      <c r="C17" s="136"/>
      <c r="D17" s="136">
        <v>149.79</v>
      </c>
      <c r="E17" s="136">
        <v>149.79</v>
      </c>
      <c r="F17" s="137"/>
    </row>
    <row r="18" spans="1:256" s="123" customFormat="1" ht="21.95" customHeight="1">
      <c r="A18" s="138" t="s">
        <v>55</v>
      </c>
      <c r="B18" s="136"/>
      <c r="C18" s="136"/>
      <c r="D18" s="136">
        <v>5</v>
      </c>
      <c r="E18" s="136">
        <v>5</v>
      </c>
      <c r="F18" s="137"/>
    </row>
    <row r="19" spans="1:256" s="123" customFormat="1" ht="21.95" customHeight="1">
      <c r="A19" s="138" t="s">
        <v>56</v>
      </c>
      <c r="B19" s="136"/>
      <c r="C19" s="136"/>
      <c r="D19" s="136"/>
      <c r="E19" s="136"/>
      <c r="F19" s="137"/>
    </row>
    <row r="20" spans="1:256" s="123" customFormat="1" ht="21.95" customHeight="1">
      <c r="A20" s="138" t="s">
        <v>57</v>
      </c>
      <c r="B20" s="136"/>
      <c r="C20" s="136"/>
      <c r="D20" s="136"/>
      <c r="E20" s="136"/>
      <c r="F20" s="137"/>
    </row>
    <row r="21" spans="1:256" s="121" customFormat="1" ht="21.95" customHeight="1">
      <c r="A21" s="138" t="s">
        <v>58</v>
      </c>
      <c r="B21" s="136"/>
      <c r="C21" s="136"/>
      <c r="D21" s="136"/>
      <c r="E21" s="136"/>
      <c r="F21" s="137"/>
    </row>
    <row r="22" spans="1:256" s="121" customFormat="1" ht="21.95" customHeight="1">
      <c r="A22" s="138" t="s">
        <v>59</v>
      </c>
      <c r="B22" s="136"/>
      <c r="C22" s="136"/>
      <c r="D22" s="136"/>
      <c r="E22" s="136"/>
      <c r="F22" s="137"/>
    </row>
    <row r="23" spans="1:256" s="121" customFormat="1" ht="21.95" customHeight="1">
      <c r="A23" s="138" t="s">
        <v>60</v>
      </c>
      <c r="B23" s="136"/>
      <c r="C23" s="136"/>
      <c r="D23" s="136"/>
      <c r="E23" s="136"/>
      <c r="F23" s="137"/>
    </row>
    <row r="24" spans="1:256" s="121" customFormat="1" ht="21.95" customHeight="1">
      <c r="A24" s="138" t="s">
        <v>61</v>
      </c>
      <c r="B24" s="136">
        <v>138</v>
      </c>
      <c r="C24" s="136">
        <v>138</v>
      </c>
      <c r="D24" s="136">
        <v>138.19</v>
      </c>
      <c r="E24" s="136">
        <v>138.19</v>
      </c>
      <c r="F24" s="137">
        <f t="shared" si="0"/>
        <v>100</v>
      </c>
    </row>
    <row r="25" spans="1:256" s="121" customFormat="1" ht="21.95" customHeight="1">
      <c r="A25" s="138" t="s">
        <v>62</v>
      </c>
      <c r="B25" s="136"/>
      <c r="C25" s="136"/>
      <c r="D25" s="136"/>
      <c r="E25" s="136"/>
      <c r="F25" s="137"/>
    </row>
    <row r="26" spans="1:256" s="121" customFormat="1" ht="21.95" customHeight="1">
      <c r="A26" s="138" t="s">
        <v>63</v>
      </c>
      <c r="B26" s="136"/>
      <c r="C26" s="136"/>
      <c r="D26" s="136"/>
      <c r="E26" s="136"/>
      <c r="F26" s="137"/>
    </row>
    <row r="27" spans="1:256" s="121" customFormat="1" ht="21.95" customHeight="1">
      <c r="A27" s="138" t="s">
        <v>64</v>
      </c>
      <c r="B27" s="136"/>
      <c r="C27" s="136"/>
      <c r="D27" s="136"/>
      <c r="E27" s="136"/>
      <c r="F27" s="137"/>
    </row>
    <row r="28" spans="1:256" s="123" customFormat="1" ht="21.95" customHeight="1">
      <c r="A28" s="138" t="s">
        <v>65</v>
      </c>
      <c r="B28" s="136"/>
      <c r="C28" s="136"/>
      <c r="D28" s="136"/>
      <c r="E28" s="136"/>
      <c r="F28" s="137"/>
    </row>
    <row r="29" spans="1:256" s="123" customFormat="1" ht="18" customHeight="1">
      <c r="A29" s="212" t="s">
        <v>66</v>
      </c>
      <c r="B29" s="213"/>
      <c r="C29" s="213"/>
      <c r="D29" s="213"/>
      <c r="E29" s="213"/>
      <c r="F29" s="213"/>
    </row>
    <row r="30" spans="1:256" customFormat="1" ht="21" customHeight="1">
      <c r="A30" s="30" t="s">
        <v>706</v>
      </c>
      <c r="C30" s="18" t="s">
        <v>707</v>
      </c>
    </row>
    <row r="31" spans="1:256" s="118" customFormat="1">
      <c r="A31" s="124"/>
      <c r="B31" s="124"/>
      <c r="C31" s="124"/>
      <c r="D31" s="125"/>
      <c r="E31" s="125"/>
      <c r="F31" s="126"/>
      <c r="IU31" s="127"/>
      <c r="IV31" s="127"/>
    </row>
    <row r="32" spans="1:256" s="118" customFormat="1">
      <c r="A32" s="124"/>
      <c r="B32" s="124"/>
      <c r="C32" s="124"/>
      <c r="D32" s="125"/>
      <c r="E32" s="125"/>
      <c r="F32" s="126"/>
      <c r="IU32" s="127"/>
      <c r="IV32" s="127"/>
    </row>
    <row r="33" spans="1:256" s="118" customFormat="1">
      <c r="A33" s="124"/>
      <c r="B33" s="124"/>
      <c r="C33" s="124"/>
      <c r="D33" s="125"/>
      <c r="E33" s="125"/>
      <c r="F33" s="126"/>
      <c r="IU33" s="127"/>
      <c r="IV33" s="127"/>
    </row>
    <row r="34" spans="1:256" s="118" customFormat="1">
      <c r="A34" s="124"/>
      <c r="B34" s="124"/>
      <c r="C34" s="124"/>
      <c r="D34" s="125"/>
      <c r="E34" s="125"/>
      <c r="F34" s="126"/>
      <c r="IU34" s="127"/>
      <c r="IV34" s="127"/>
    </row>
    <row r="35" spans="1:256" s="118" customFormat="1">
      <c r="A35" s="124"/>
      <c r="B35" s="124"/>
      <c r="C35" s="124"/>
      <c r="D35" s="125"/>
      <c r="E35" s="125"/>
      <c r="F35" s="126"/>
      <c r="IU35" s="127"/>
      <c r="IV35" s="127"/>
    </row>
    <row r="36" spans="1:256" s="118" customFormat="1">
      <c r="A36" s="124"/>
      <c r="B36" s="124"/>
      <c r="C36" s="124"/>
      <c r="D36" s="125"/>
      <c r="E36" s="125"/>
      <c r="F36" s="126"/>
      <c r="IU36" s="127"/>
      <c r="IV36" s="127"/>
    </row>
    <row r="37" spans="1:256" s="118" customFormat="1">
      <c r="A37" s="124"/>
      <c r="B37" s="124"/>
      <c r="C37" s="124"/>
      <c r="D37" s="125"/>
      <c r="E37" s="125"/>
      <c r="F37" s="126"/>
      <c r="IU37" s="127"/>
      <c r="IV37" s="127"/>
    </row>
    <row r="38" spans="1:256" s="118" customFormat="1">
      <c r="A38" s="124"/>
      <c r="B38" s="124"/>
      <c r="C38" s="124"/>
      <c r="D38" s="125"/>
      <c r="E38" s="125"/>
      <c r="F38" s="126"/>
      <c r="IU38" s="127"/>
      <c r="IV38" s="127"/>
    </row>
    <row r="39" spans="1:256" s="118" customFormat="1">
      <c r="A39" s="124"/>
      <c r="B39" s="124"/>
      <c r="C39" s="124"/>
      <c r="D39" s="125"/>
      <c r="E39" s="125"/>
      <c r="F39" s="126"/>
      <c r="IU39" s="127"/>
      <c r="IV39" s="127"/>
    </row>
    <row r="40" spans="1:256" s="118" customFormat="1">
      <c r="A40" s="124"/>
      <c r="B40" s="124"/>
      <c r="C40" s="124"/>
      <c r="D40" s="125"/>
      <c r="E40" s="125"/>
      <c r="F40" s="126"/>
      <c r="IU40" s="127"/>
      <c r="IV40" s="127"/>
    </row>
    <row r="41" spans="1:256" s="118" customFormat="1">
      <c r="A41" s="124"/>
      <c r="B41" s="124"/>
      <c r="C41" s="124"/>
      <c r="D41" s="125"/>
      <c r="E41" s="125"/>
      <c r="F41" s="126"/>
      <c r="IU41" s="127"/>
      <c r="IV41" s="127"/>
    </row>
    <row r="42" spans="1:256" s="118" customFormat="1">
      <c r="A42" s="124"/>
      <c r="B42" s="124"/>
      <c r="C42" s="124"/>
      <c r="D42" s="125"/>
      <c r="E42" s="125"/>
      <c r="F42" s="126"/>
      <c r="IU42" s="127"/>
      <c r="IV42" s="127"/>
    </row>
    <row r="43" spans="1:256" s="118" customFormat="1">
      <c r="A43" s="124"/>
      <c r="B43" s="124"/>
      <c r="C43" s="124"/>
      <c r="D43" s="125"/>
      <c r="E43" s="125"/>
      <c r="F43" s="126"/>
      <c r="IU43" s="127"/>
      <c r="IV43" s="127"/>
    </row>
    <row r="44" spans="1:256" s="118" customFormat="1">
      <c r="A44" s="124"/>
      <c r="B44" s="124"/>
      <c r="C44" s="124"/>
      <c r="D44" s="125"/>
      <c r="E44" s="125"/>
      <c r="F44" s="126"/>
      <c r="IU44" s="127"/>
      <c r="IV44" s="127"/>
    </row>
    <row r="45" spans="1:256" s="118" customFormat="1">
      <c r="A45" s="124"/>
      <c r="B45" s="124"/>
      <c r="C45" s="124"/>
      <c r="D45" s="125"/>
      <c r="E45" s="125"/>
      <c r="F45" s="126"/>
      <c r="IU45" s="127"/>
      <c r="IV45" s="127"/>
    </row>
    <row r="46" spans="1:256" s="118" customFormat="1">
      <c r="A46" s="124"/>
      <c r="B46" s="124"/>
      <c r="C46" s="124"/>
      <c r="D46" s="125"/>
      <c r="E46" s="125"/>
      <c r="F46" s="126"/>
      <c r="IU46" s="127"/>
      <c r="IV46" s="127"/>
    </row>
    <row r="47" spans="1:256" s="118" customFormat="1">
      <c r="A47" s="124"/>
      <c r="B47" s="124"/>
      <c r="C47" s="124"/>
      <c r="D47" s="125"/>
      <c r="E47" s="125"/>
      <c r="F47" s="126"/>
      <c r="IU47" s="127"/>
      <c r="IV47" s="127"/>
    </row>
    <row r="48" spans="1:256" s="118" customFormat="1">
      <c r="A48" s="124"/>
      <c r="B48" s="124"/>
      <c r="C48" s="124"/>
      <c r="D48" s="125"/>
      <c r="E48" s="125"/>
      <c r="F48" s="126"/>
      <c r="IU48" s="127"/>
      <c r="IV48" s="127"/>
    </row>
    <row r="49" spans="1:256" s="118" customFormat="1">
      <c r="A49" s="124"/>
      <c r="B49" s="124"/>
      <c r="C49" s="124"/>
      <c r="D49" s="125"/>
      <c r="E49" s="125"/>
      <c r="F49" s="126"/>
      <c r="IU49" s="127"/>
      <c r="IV49" s="127"/>
    </row>
    <row r="50" spans="1:256" s="118" customFormat="1">
      <c r="A50" s="124"/>
      <c r="B50" s="124"/>
      <c r="C50" s="124"/>
      <c r="D50" s="125"/>
      <c r="E50" s="125"/>
      <c r="F50" s="126"/>
      <c r="IU50" s="127"/>
      <c r="IV50" s="127"/>
    </row>
    <row r="51" spans="1:256" s="118" customFormat="1">
      <c r="A51" s="124"/>
      <c r="B51" s="124"/>
      <c r="C51" s="124"/>
      <c r="D51" s="125"/>
      <c r="E51" s="125"/>
      <c r="F51" s="126"/>
      <c r="IU51" s="127"/>
      <c r="IV51" s="127"/>
    </row>
    <row r="52" spans="1:256" s="118" customFormat="1">
      <c r="A52" s="124"/>
      <c r="B52" s="124"/>
      <c r="C52" s="124"/>
      <c r="D52" s="125"/>
      <c r="E52" s="125"/>
      <c r="F52" s="126"/>
      <c r="IU52" s="127"/>
      <c r="IV52" s="127"/>
    </row>
    <row r="53" spans="1:256" s="118" customFormat="1">
      <c r="A53" s="124"/>
      <c r="B53" s="124"/>
      <c r="C53" s="124"/>
      <c r="D53" s="125"/>
      <c r="E53" s="125"/>
      <c r="F53" s="126"/>
      <c r="IU53" s="127"/>
      <c r="IV53" s="127"/>
    </row>
    <row r="54" spans="1:256" s="118" customFormat="1">
      <c r="A54" s="124"/>
      <c r="B54" s="124"/>
      <c r="C54" s="124"/>
      <c r="D54" s="125"/>
      <c r="E54" s="125"/>
      <c r="F54" s="126"/>
      <c r="IU54" s="127"/>
      <c r="IV54" s="127"/>
    </row>
    <row r="55" spans="1:256" s="118" customFormat="1">
      <c r="A55" s="124"/>
      <c r="B55" s="124"/>
      <c r="C55" s="124"/>
      <c r="D55" s="125"/>
      <c r="E55" s="125"/>
      <c r="F55" s="126"/>
      <c r="IU55" s="127"/>
      <c r="IV55" s="127"/>
    </row>
    <row r="56" spans="1:256" s="118" customFormat="1">
      <c r="A56" s="124"/>
      <c r="B56" s="124"/>
      <c r="C56" s="124"/>
      <c r="D56" s="125"/>
      <c r="E56" s="125"/>
      <c r="F56" s="126"/>
      <c r="IU56" s="127"/>
      <c r="IV56" s="127"/>
    </row>
    <row r="57" spans="1:256" s="118" customFormat="1">
      <c r="A57" s="124"/>
      <c r="B57" s="124"/>
      <c r="C57" s="124"/>
      <c r="D57" s="125"/>
      <c r="E57" s="125"/>
      <c r="F57" s="126"/>
      <c r="IU57" s="127"/>
      <c r="IV57" s="127"/>
    </row>
    <row r="58" spans="1:256" s="118" customFormat="1">
      <c r="A58" s="124"/>
      <c r="B58" s="124"/>
      <c r="C58" s="124"/>
      <c r="D58" s="125"/>
      <c r="E58" s="125"/>
      <c r="F58" s="126"/>
      <c r="IU58" s="127"/>
      <c r="IV58" s="127"/>
    </row>
    <row r="59" spans="1:256" s="118" customFormat="1">
      <c r="A59" s="124"/>
      <c r="B59" s="124"/>
      <c r="C59" s="124"/>
      <c r="D59" s="125"/>
      <c r="E59" s="125"/>
      <c r="F59" s="126"/>
      <c r="IU59" s="127"/>
      <c r="IV59" s="127"/>
    </row>
    <row r="60" spans="1:256" s="118" customFormat="1">
      <c r="A60" s="124"/>
      <c r="B60" s="124"/>
      <c r="C60" s="124"/>
      <c r="D60" s="125"/>
      <c r="E60" s="125"/>
      <c r="F60" s="126"/>
      <c r="IU60" s="127"/>
      <c r="IV60" s="127"/>
    </row>
    <row r="61" spans="1:256" s="118" customFormat="1">
      <c r="A61" s="124"/>
      <c r="B61" s="124"/>
      <c r="C61" s="124"/>
      <c r="D61" s="125"/>
      <c r="E61" s="125"/>
      <c r="F61" s="126"/>
      <c r="IU61" s="127"/>
      <c r="IV61" s="127"/>
    </row>
    <row r="62" spans="1:256" s="118" customFormat="1">
      <c r="A62" s="124"/>
      <c r="B62" s="124"/>
      <c r="C62" s="124"/>
      <c r="D62" s="125"/>
      <c r="E62" s="125"/>
      <c r="F62" s="126"/>
      <c r="IU62" s="127"/>
      <c r="IV62" s="127"/>
    </row>
    <row r="63" spans="1:256" s="118" customFormat="1">
      <c r="A63" s="124"/>
      <c r="B63" s="124"/>
      <c r="C63" s="124"/>
      <c r="D63" s="125"/>
      <c r="E63" s="125"/>
      <c r="F63" s="126"/>
      <c r="IU63" s="127"/>
      <c r="IV63" s="127"/>
    </row>
    <row r="64" spans="1:256" s="118" customFormat="1">
      <c r="A64" s="124"/>
      <c r="B64" s="124"/>
      <c r="C64" s="124"/>
      <c r="D64" s="125"/>
      <c r="E64" s="125"/>
      <c r="F64" s="126"/>
      <c r="IU64" s="127"/>
      <c r="IV64" s="127"/>
    </row>
    <row r="65" spans="1:256" s="118" customFormat="1">
      <c r="A65" s="124"/>
      <c r="B65" s="124"/>
      <c r="C65" s="124"/>
      <c r="D65" s="125"/>
      <c r="E65" s="125"/>
      <c r="F65" s="126"/>
      <c r="IU65" s="127"/>
      <c r="IV65" s="127"/>
    </row>
    <row r="66" spans="1:256" s="118" customFormat="1">
      <c r="A66" s="124"/>
      <c r="B66" s="124"/>
      <c r="C66" s="124"/>
      <c r="D66" s="125"/>
      <c r="E66" s="125"/>
      <c r="F66" s="126"/>
      <c r="IU66" s="127"/>
      <c r="IV66" s="127"/>
    </row>
    <row r="67" spans="1:256" s="118" customFormat="1">
      <c r="A67" s="124"/>
      <c r="B67" s="124"/>
      <c r="C67" s="124"/>
      <c r="D67" s="125"/>
      <c r="E67" s="125"/>
      <c r="F67" s="126"/>
      <c r="IU67" s="127"/>
      <c r="IV67" s="127"/>
    </row>
    <row r="68" spans="1:256" s="118" customFormat="1">
      <c r="A68" s="124"/>
      <c r="B68" s="124"/>
      <c r="C68" s="124"/>
      <c r="D68" s="125"/>
      <c r="E68" s="125"/>
      <c r="F68" s="126"/>
      <c r="IU68" s="127"/>
      <c r="IV68" s="127"/>
    </row>
    <row r="69" spans="1:256" s="118" customFormat="1">
      <c r="A69" s="124"/>
      <c r="B69" s="124"/>
      <c r="C69" s="124"/>
      <c r="D69" s="125"/>
      <c r="E69" s="125"/>
      <c r="F69" s="126"/>
      <c r="IU69" s="127"/>
      <c r="IV69" s="127"/>
    </row>
    <row r="70" spans="1:256" s="118" customFormat="1">
      <c r="A70" s="124"/>
      <c r="B70" s="124"/>
      <c r="C70" s="124"/>
      <c r="D70" s="125"/>
      <c r="E70" s="125"/>
      <c r="F70" s="126"/>
      <c r="IU70" s="127"/>
      <c r="IV70" s="127"/>
    </row>
    <row r="71" spans="1:256" s="118" customFormat="1">
      <c r="A71" s="124"/>
      <c r="B71" s="124"/>
      <c r="C71" s="124"/>
      <c r="D71" s="125"/>
      <c r="E71" s="125"/>
      <c r="F71" s="126"/>
      <c r="IU71" s="127"/>
      <c r="IV71" s="127"/>
    </row>
    <row r="72" spans="1:256" s="118" customFormat="1">
      <c r="A72" s="124"/>
      <c r="B72" s="124"/>
      <c r="C72" s="124"/>
      <c r="D72" s="125"/>
      <c r="E72" s="125"/>
      <c r="F72" s="126"/>
      <c r="IU72" s="127"/>
      <c r="IV72" s="127"/>
    </row>
    <row r="73" spans="1:256" s="118" customFormat="1">
      <c r="A73" s="124"/>
      <c r="B73" s="124"/>
      <c r="C73" s="124"/>
      <c r="D73" s="125"/>
      <c r="E73" s="125"/>
      <c r="F73" s="126"/>
      <c r="IU73" s="127"/>
      <c r="IV73" s="127"/>
    </row>
    <row r="74" spans="1:256" s="118" customFormat="1">
      <c r="A74" s="124"/>
      <c r="B74" s="124"/>
      <c r="C74" s="124"/>
      <c r="D74" s="125"/>
      <c r="E74" s="125"/>
      <c r="F74" s="126"/>
      <c r="IU74" s="127"/>
      <c r="IV74" s="127"/>
    </row>
    <row r="75" spans="1:256" s="118" customFormat="1">
      <c r="A75" s="124"/>
      <c r="B75" s="124"/>
      <c r="C75" s="124"/>
      <c r="D75" s="125"/>
      <c r="E75" s="125"/>
      <c r="F75" s="126"/>
      <c r="IU75" s="127"/>
      <c r="IV75" s="127"/>
    </row>
    <row r="76" spans="1:256" s="118" customFormat="1">
      <c r="A76" s="124"/>
      <c r="B76" s="124"/>
      <c r="C76" s="124"/>
      <c r="D76" s="125"/>
      <c r="E76" s="125"/>
      <c r="F76" s="126"/>
      <c r="IU76" s="127"/>
      <c r="IV76" s="127"/>
    </row>
    <row r="77" spans="1:256" s="118" customFormat="1">
      <c r="A77" s="124"/>
      <c r="B77" s="124"/>
      <c r="C77" s="124"/>
      <c r="D77" s="125"/>
      <c r="E77" s="125"/>
      <c r="F77" s="126"/>
      <c r="IU77" s="127"/>
      <c r="IV77" s="127"/>
    </row>
    <row r="78" spans="1:256" s="118" customFormat="1">
      <c r="A78" s="124"/>
      <c r="B78" s="124"/>
      <c r="C78" s="124"/>
      <c r="D78" s="125"/>
      <c r="E78" s="125"/>
      <c r="F78" s="126"/>
      <c r="IU78" s="127"/>
      <c r="IV78" s="127"/>
    </row>
    <row r="79" spans="1:256" s="118" customFormat="1">
      <c r="A79" s="124"/>
      <c r="B79" s="124"/>
      <c r="C79" s="124"/>
      <c r="D79" s="125"/>
      <c r="E79" s="125"/>
      <c r="F79" s="126"/>
      <c r="IU79" s="127"/>
      <c r="IV79" s="127"/>
    </row>
    <row r="80" spans="1:256" s="118" customFormat="1">
      <c r="A80" s="124"/>
      <c r="B80" s="124"/>
      <c r="C80" s="124"/>
      <c r="D80" s="125"/>
      <c r="E80" s="125"/>
      <c r="F80" s="126"/>
      <c r="IU80" s="127"/>
      <c r="IV80" s="127"/>
    </row>
    <row r="81" spans="1:256" s="118" customFormat="1">
      <c r="A81" s="124"/>
      <c r="B81" s="124"/>
      <c r="C81" s="124"/>
      <c r="D81" s="125"/>
      <c r="E81" s="125"/>
      <c r="F81" s="126"/>
      <c r="IU81" s="127"/>
      <c r="IV81" s="127"/>
    </row>
    <row r="82" spans="1:256" s="118" customFormat="1">
      <c r="A82" s="124"/>
      <c r="B82" s="124"/>
      <c r="C82" s="124"/>
      <c r="D82" s="125"/>
      <c r="E82" s="125"/>
      <c r="F82" s="126"/>
      <c r="IU82" s="127"/>
      <c r="IV82" s="127"/>
    </row>
    <row r="83" spans="1:256" s="118" customFormat="1">
      <c r="A83" s="124"/>
      <c r="B83" s="124"/>
      <c r="C83" s="124"/>
      <c r="D83" s="125"/>
      <c r="E83" s="125"/>
      <c r="F83" s="126"/>
      <c r="IU83" s="127"/>
      <c r="IV83" s="127"/>
    </row>
    <row r="84" spans="1:256" s="118" customFormat="1">
      <c r="A84" s="124"/>
      <c r="B84" s="124"/>
      <c r="C84" s="124"/>
      <c r="D84" s="125"/>
      <c r="E84" s="125"/>
      <c r="F84" s="126"/>
      <c r="IU84" s="127"/>
      <c r="IV84" s="127"/>
    </row>
    <row r="85" spans="1:256" s="118" customFormat="1">
      <c r="A85" s="124"/>
      <c r="B85" s="124"/>
      <c r="C85" s="124"/>
      <c r="D85" s="125"/>
      <c r="E85" s="125"/>
      <c r="F85" s="126"/>
      <c r="IU85" s="127"/>
      <c r="IV85" s="127"/>
    </row>
    <row r="86" spans="1:256" s="118" customFormat="1">
      <c r="A86" s="124"/>
      <c r="B86" s="124"/>
      <c r="C86" s="124"/>
      <c r="D86" s="125"/>
      <c r="E86" s="125"/>
      <c r="F86" s="126"/>
      <c r="IU86" s="127"/>
      <c r="IV86" s="127"/>
    </row>
    <row r="87" spans="1:256" s="118" customFormat="1">
      <c r="A87" s="124"/>
      <c r="B87" s="124"/>
      <c r="C87" s="124"/>
      <c r="D87" s="125"/>
      <c r="E87" s="125"/>
      <c r="F87" s="126"/>
      <c r="IU87" s="127"/>
      <c r="IV87" s="127"/>
    </row>
    <row r="88" spans="1:256" s="118" customFormat="1">
      <c r="A88" s="124"/>
      <c r="B88" s="124"/>
      <c r="C88" s="124"/>
      <c r="D88" s="125"/>
      <c r="E88" s="125"/>
      <c r="F88" s="126"/>
      <c r="IU88" s="127"/>
      <c r="IV88" s="127"/>
    </row>
    <row r="89" spans="1:256" s="118" customFormat="1">
      <c r="A89" s="124"/>
      <c r="B89" s="124"/>
      <c r="C89" s="124"/>
      <c r="D89" s="125"/>
      <c r="E89" s="125"/>
      <c r="F89" s="126"/>
      <c r="IU89" s="127"/>
      <c r="IV89" s="127"/>
    </row>
    <row r="90" spans="1:256" s="118" customFormat="1">
      <c r="A90" s="124"/>
      <c r="B90" s="124"/>
      <c r="C90" s="124"/>
      <c r="D90" s="125"/>
      <c r="E90" s="125"/>
      <c r="F90" s="126"/>
      <c r="IU90" s="127"/>
      <c r="IV90" s="127"/>
    </row>
    <row r="91" spans="1:256" s="118" customFormat="1">
      <c r="A91" s="124"/>
      <c r="B91" s="124"/>
      <c r="C91" s="124"/>
      <c r="D91" s="125"/>
      <c r="E91" s="125"/>
      <c r="F91" s="126"/>
      <c r="IU91" s="127"/>
      <c r="IV91" s="127"/>
    </row>
    <row r="92" spans="1:256" s="118" customFormat="1">
      <c r="A92" s="124"/>
      <c r="B92" s="124"/>
      <c r="C92" s="124"/>
      <c r="D92" s="125"/>
      <c r="E92" s="125"/>
      <c r="F92" s="126"/>
      <c r="IU92" s="127"/>
      <c r="IV92" s="127"/>
    </row>
    <row r="93" spans="1:256" s="118" customFormat="1" ht="14.25">
      <c r="A93" s="127"/>
      <c r="B93" s="127"/>
      <c r="C93" s="127"/>
      <c r="D93" s="127"/>
      <c r="E93" s="127"/>
      <c r="F93" s="126"/>
      <c r="IU93" s="127"/>
      <c r="IV93" s="127"/>
    </row>
    <row r="94" spans="1:256" s="118" customFormat="1">
      <c r="A94" s="124"/>
      <c r="B94" s="124"/>
      <c r="C94" s="124"/>
      <c r="D94" s="125"/>
      <c r="E94" s="125"/>
      <c r="F94" s="126"/>
      <c r="IU94" s="127"/>
      <c r="IV94" s="127"/>
    </row>
    <row r="95" spans="1:256" s="118" customFormat="1">
      <c r="A95" s="124"/>
      <c r="B95" s="124"/>
      <c r="C95" s="124"/>
      <c r="D95" s="125"/>
      <c r="E95" s="125"/>
      <c r="F95" s="126"/>
      <c r="IU95" s="127"/>
      <c r="IV95" s="127"/>
    </row>
    <row r="96" spans="1:256" s="118" customFormat="1">
      <c r="A96" s="124"/>
      <c r="B96" s="124"/>
      <c r="C96" s="124"/>
      <c r="D96" s="125"/>
      <c r="E96" s="125"/>
      <c r="F96" s="126"/>
      <c r="IU96" s="127"/>
      <c r="IV96" s="127"/>
    </row>
    <row r="97" spans="1:256" s="118" customFormat="1">
      <c r="A97" s="124"/>
      <c r="B97" s="124"/>
      <c r="C97" s="124"/>
      <c r="D97" s="125"/>
      <c r="E97" s="125"/>
      <c r="F97" s="126"/>
      <c r="IU97" s="127"/>
      <c r="IV97" s="127"/>
    </row>
    <row r="98" spans="1:256" s="118" customFormat="1">
      <c r="A98" s="124"/>
      <c r="B98" s="124"/>
      <c r="C98" s="124"/>
      <c r="D98" s="125"/>
      <c r="E98" s="125"/>
      <c r="F98" s="126"/>
      <c r="IU98" s="127"/>
      <c r="IV98" s="127"/>
    </row>
    <row r="99" spans="1:256" s="118" customFormat="1">
      <c r="A99" s="124"/>
      <c r="B99" s="124"/>
      <c r="C99" s="124"/>
      <c r="D99" s="125"/>
      <c r="E99" s="125"/>
      <c r="F99" s="126"/>
      <c r="IU99" s="127"/>
      <c r="IV99" s="127"/>
    </row>
    <row r="100" spans="1:256" s="118" customFormat="1">
      <c r="A100" s="124"/>
      <c r="B100" s="124"/>
      <c r="C100" s="124"/>
      <c r="D100" s="125"/>
      <c r="E100" s="125"/>
      <c r="F100" s="126"/>
      <c r="IU100" s="127"/>
      <c r="IV100" s="127"/>
    </row>
    <row r="101" spans="1:256" s="118" customFormat="1">
      <c r="A101" s="124"/>
      <c r="B101" s="124"/>
      <c r="C101" s="124"/>
      <c r="D101" s="125"/>
      <c r="E101" s="125"/>
      <c r="F101" s="126"/>
      <c r="IU101" s="127"/>
      <c r="IV101" s="127"/>
    </row>
    <row r="102" spans="1:256" s="118" customFormat="1">
      <c r="A102" s="124"/>
      <c r="B102" s="124"/>
      <c r="C102" s="124"/>
      <c r="D102" s="125"/>
      <c r="E102" s="125"/>
      <c r="F102" s="126"/>
      <c r="IU102" s="127"/>
      <c r="IV102" s="127"/>
    </row>
    <row r="103" spans="1:256" s="118" customFormat="1">
      <c r="A103" s="124"/>
      <c r="B103" s="124"/>
      <c r="C103" s="124"/>
      <c r="D103" s="125"/>
      <c r="E103" s="125"/>
      <c r="F103" s="126"/>
      <c r="IU103" s="127"/>
      <c r="IV103" s="127"/>
    </row>
  </sheetData>
  <mergeCells count="2">
    <mergeCell ref="A2:F2"/>
    <mergeCell ref="A29:F29"/>
  </mergeCells>
  <phoneticPr fontId="52" type="noConversion"/>
  <printOptions horizontalCentered="1"/>
  <pageMargins left="0.39370078740157483" right="0.39370078740157483" top="0.98425196850393704" bottom="0.74803149606299213" header="0.51181102362204722" footer="0.51181102362204722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14"/>
  <sheetViews>
    <sheetView zoomScaleSheetLayoutView="100" workbookViewId="0">
      <selection activeCell="B4" sqref="B4"/>
    </sheetView>
  </sheetViews>
  <sheetFormatPr defaultRowHeight="14.25"/>
  <cols>
    <col min="1" max="1" width="28.625" style="22" customWidth="1"/>
    <col min="2" max="2" width="13.125" style="22" customWidth="1"/>
    <col min="3" max="3" width="28.625" style="22" customWidth="1"/>
    <col min="4" max="4" width="13.125" style="22" customWidth="1"/>
    <col min="5" max="5" width="13.875" style="22" bestFit="1" customWidth="1"/>
    <col min="6" max="6" width="11.625" style="22" bestFit="1" customWidth="1"/>
    <col min="7" max="7" width="10.5" style="22" bestFit="1" customWidth="1"/>
    <col min="8" max="16384" width="9" style="22"/>
  </cols>
  <sheetData>
    <row r="1" spans="1:5" ht="21.95" customHeight="1">
      <c r="A1" s="23" t="s">
        <v>67</v>
      </c>
    </row>
    <row r="2" spans="1:5" s="20" customFormat="1" ht="45.95" customHeight="1">
      <c r="A2" s="214" t="s">
        <v>697</v>
      </c>
      <c r="B2" s="214"/>
      <c r="C2" s="214"/>
      <c r="D2" s="214"/>
    </row>
    <row r="3" spans="1:5" s="20" customFormat="1" ht="21.95" customHeight="1">
      <c r="A3" s="215" t="s">
        <v>694</v>
      </c>
      <c r="B3" s="216"/>
      <c r="C3" s="217" t="s">
        <v>37</v>
      </c>
      <c r="D3" s="217"/>
    </row>
    <row r="4" spans="1:5" s="21" customFormat="1" ht="32.1" customHeight="1">
      <c r="A4" s="24" t="s">
        <v>4</v>
      </c>
      <c r="B4" s="24" t="s">
        <v>68</v>
      </c>
      <c r="C4" s="24" t="s">
        <v>38</v>
      </c>
      <c r="D4" s="24" t="s">
        <v>68</v>
      </c>
    </row>
    <row r="5" spans="1:5" ht="31.9" customHeight="1">
      <c r="A5" s="25" t="s">
        <v>69</v>
      </c>
      <c r="B5" s="182">
        <v>7105.6</v>
      </c>
      <c r="C5" s="182" t="s">
        <v>70</v>
      </c>
      <c r="D5" s="182">
        <v>21669.93</v>
      </c>
    </row>
    <row r="6" spans="1:5" ht="31.9" customHeight="1">
      <c r="A6" s="27" t="s">
        <v>71</v>
      </c>
      <c r="B6" s="182">
        <v>17363.77</v>
      </c>
      <c r="C6" s="183" t="s">
        <v>72</v>
      </c>
      <c r="D6" s="182">
        <v>7576.63</v>
      </c>
    </row>
    <row r="7" spans="1:5" ht="31.9" customHeight="1">
      <c r="A7" s="27" t="s">
        <v>73</v>
      </c>
      <c r="B7" s="182">
        <v>8181.88</v>
      </c>
      <c r="C7" s="183" t="s">
        <v>74</v>
      </c>
      <c r="D7" s="182"/>
    </row>
    <row r="8" spans="1:5" ht="31.9" customHeight="1">
      <c r="A8" s="27" t="s">
        <v>75</v>
      </c>
      <c r="B8" s="182"/>
      <c r="C8" s="183" t="s">
        <v>76</v>
      </c>
      <c r="D8" s="182"/>
    </row>
    <row r="9" spans="1:5" ht="31.9" customHeight="1">
      <c r="A9" s="27" t="s">
        <v>77</v>
      </c>
      <c r="B9" s="182">
        <v>0</v>
      </c>
      <c r="C9" s="183" t="s">
        <v>78</v>
      </c>
      <c r="D9" s="182"/>
    </row>
    <row r="10" spans="1:5" ht="31.9" customHeight="1">
      <c r="A10" s="27" t="s">
        <v>79</v>
      </c>
      <c r="B10" s="182">
        <v>4777.1899999999996</v>
      </c>
      <c r="C10" s="184"/>
      <c r="D10" s="182"/>
    </row>
    <row r="11" spans="1:5" ht="31.9" customHeight="1">
      <c r="A11" s="27"/>
      <c r="B11" s="182"/>
      <c r="C11" s="184"/>
      <c r="D11" s="182"/>
    </row>
    <row r="12" spans="1:5" ht="31.9" customHeight="1">
      <c r="A12" s="28" t="s">
        <v>35</v>
      </c>
      <c r="B12" s="185">
        <f>B5+B6+B8+B9+B10</f>
        <v>29246.560000000001</v>
      </c>
      <c r="C12" s="186" t="s">
        <v>42</v>
      </c>
      <c r="D12" s="185">
        <f>D5+D6+D7+D8+D9</f>
        <v>29246.560000000001</v>
      </c>
    </row>
    <row r="13" spans="1:5" customFormat="1" ht="21" customHeight="1">
      <c r="A13" s="30" t="s">
        <v>706</v>
      </c>
      <c r="C13" s="18" t="s">
        <v>707</v>
      </c>
    </row>
    <row r="14" spans="1:5" ht="33.75" customHeight="1"/>
    <row r="15" spans="1:5" ht="33.75" customHeight="1">
      <c r="E15" s="31"/>
    </row>
    <row r="109" spans="1:4">
      <c r="C109" s="32"/>
      <c r="D109" s="32"/>
    </row>
    <row r="110" spans="1:4">
      <c r="A110" s="32"/>
      <c r="B110" s="32"/>
    </row>
    <row r="114" spans="5:6">
      <c r="E114" s="32"/>
      <c r="F114" s="32"/>
    </row>
  </sheetData>
  <mergeCells count="3">
    <mergeCell ref="A2:D2"/>
    <mergeCell ref="A3:B3"/>
    <mergeCell ref="C3:D3"/>
  </mergeCells>
  <phoneticPr fontId="52" type="noConversion"/>
  <printOptions horizontalCentered="1"/>
  <pageMargins left="0.39" right="0.39" top="0.98" bottom="0.98" header="0.51" footer="0.5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73"/>
  <sheetViews>
    <sheetView showZeros="0" workbookViewId="0">
      <selection activeCell="F173" sqref="F173"/>
    </sheetView>
  </sheetViews>
  <sheetFormatPr defaultColWidth="8.125" defaultRowHeight="13.5"/>
  <cols>
    <col min="1" max="1" width="5.125" style="108" customWidth="1"/>
    <col min="2" max="2" width="28.5" style="108" customWidth="1"/>
    <col min="3" max="3" width="10.5" style="108" customWidth="1"/>
    <col min="4" max="4" width="5.125" style="108" customWidth="1"/>
    <col min="5" max="5" width="28.5" style="108" customWidth="1"/>
    <col min="6" max="6" width="10.5" style="108" customWidth="1"/>
    <col min="7" max="7" width="5.125" style="108" customWidth="1"/>
    <col min="8" max="8" width="28.5" style="108" customWidth="1"/>
    <col min="9" max="9" width="10.5" style="108" customWidth="1"/>
    <col min="10" max="16384" width="8.125" style="108"/>
  </cols>
  <sheetData>
    <row r="1" spans="1:9" ht="21.95" customHeight="1">
      <c r="A1" s="5" t="s">
        <v>80</v>
      </c>
      <c r="B1" s="109"/>
      <c r="C1" s="109"/>
      <c r="D1" s="109"/>
      <c r="E1" s="109"/>
      <c r="F1" s="109"/>
      <c r="G1" s="109"/>
      <c r="H1" s="109"/>
      <c r="I1" s="109"/>
    </row>
    <row r="2" spans="1:9" ht="18.75" customHeight="1">
      <c r="A2" s="218" t="s">
        <v>698</v>
      </c>
      <c r="B2" s="218"/>
      <c r="C2" s="218"/>
      <c r="D2" s="218"/>
      <c r="E2" s="218"/>
      <c r="F2" s="218"/>
      <c r="G2" s="218"/>
      <c r="H2" s="218"/>
      <c r="I2" s="218"/>
    </row>
    <row r="3" spans="1:9" ht="18.75" customHeight="1">
      <c r="A3" s="176" t="s">
        <v>681</v>
      </c>
      <c r="B3" s="109"/>
      <c r="C3" s="109"/>
      <c r="D3" s="109"/>
      <c r="E3" s="109"/>
      <c r="F3" s="109"/>
      <c r="G3" s="109"/>
      <c r="H3" s="219" t="s">
        <v>37</v>
      </c>
      <c r="I3" s="219"/>
    </row>
    <row r="4" spans="1:9" ht="17.100000000000001" customHeight="1">
      <c r="A4" s="110" t="s">
        <v>81</v>
      </c>
      <c r="B4" s="111" t="s">
        <v>82</v>
      </c>
      <c r="C4" s="112" t="s">
        <v>68</v>
      </c>
      <c r="D4" s="111" t="s">
        <v>81</v>
      </c>
      <c r="E4" s="111" t="s">
        <v>82</v>
      </c>
      <c r="F4" s="112" t="s">
        <v>68</v>
      </c>
      <c r="G4" s="111" t="s">
        <v>81</v>
      </c>
      <c r="H4" s="111" t="s">
        <v>82</v>
      </c>
      <c r="I4" s="117" t="s">
        <v>68</v>
      </c>
    </row>
    <row r="5" spans="1:9" ht="17.100000000000001" customHeight="1">
      <c r="A5" s="113">
        <v>1</v>
      </c>
      <c r="B5" s="114" t="s">
        <v>83</v>
      </c>
      <c r="C5" s="187">
        <f>C6+C47+C54+F51+I47+I63+C79+I94+F101+F120+I103+C154+F134+F146+F157+F163+I142+I152+I157+F167+F170+I167</f>
        <v>21669.93</v>
      </c>
      <c r="D5" s="115">
        <v>31</v>
      </c>
      <c r="E5" s="116" t="s">
        <v>84</v>
      </c>
      <c r="F5" s="187"/>
      <c r="G5" s="115">
        <v>61</v>
      </c>
      <c r="H5" s="116" t="s">
        <v>85</v>
      </c>
      <c r="I5" s="187"/>
    </row>
    <row r="6" spans="1:9" ht="17.100000000000001" customHeight="1">
      <c r="A6" s="113">
        <v>2</v>
      </c>
      <c r="B6" s="114" t="s">
        <v>86</v>
      </c>
      <c r="C6" s="187">
        <f>C7+C13+C19+C26+C31+F7+F13+F15+F19+F24+F30+F33+I6+I9+I12+I16+I19+I23+I27+I30+I34+C45</f>
        <v>4130.82</v>
      </c>
      <c r="D6" s="115">
        <v>32</v>
      </c>
      <c r="E6" s="116" t="s">
        <v>87</v>
      </c>
      <c r="F6" s="187"/>
      <c r="G6" s="115">
        <v>62</v>
      </c>
      <c r="H6" s="116" t="s">
        <v>88</v>
      </c>
      <c r="I6" s="187">
        <f>I7+I8</f>
        <v>0</v>
      </c>
    </row>
    <row r="7" spans="1:9" ht="17.100000000000001" customHeight="1">
      <c r="A7" s="113">
        <v>3</v>
      </c>
      <c r="B7" s="116" t="s">
        <v>89</v>
      </c>
      <c r="C7" s="188">
        <f>SUM(C8:C12)</f>
        <v>19.579999999999998</v>
      </c>
      <c r="D7" s="115">
        <v>33</v>
      </c>
      <c r="E7" s="116" t="s">
        <v>90</v>
      </c>
      <c r="F7" s="188">
        <f>SUM(F8:F12)</f>
        <v>249.36</v>
      </c>
      <c r="G7" s="115">
        <v>63</v>
      </c>
      <c r="H7" s="116" t="s">
        <v>91</v>
      </c>
      <c r="I7" s="188"/>
    </row>
    <row r="8" spans="1:9" ht="17.100000000000001" customHeight="1">
      <c r="A8" s="113">
        <v>4</v>
      </c>
      <c r="B8" s="116" t="s">
        <v>91</v>
      </c>
      <c r="C8" s="188"/>
      <c r="D8" s="115">
        <v>34</v>
      </c>
      <c r="E8" s="116" t="s">
        <v>91</v>
      </c>
      <c r="F8" s="188">
        <v>249.36</v>
      </c>
      <c r="G8" s="115">
        <v>64</v>
      </c>
      <c r="H8" s="116" t="s">
        <v>85</v>
      </c>
      <c r="I8" s="188"/>
    </row>
    <row r="9" spans="1:9" ht="17.100000000000001" customHeight="1">
      <c r="A9" s="113">
        <v>5</v>
      </c>
      <c r="B9" s="116" t="s">
        <v>85</v>
      </c>
      <c r="C9" s="188"/>
      <c r="D9" s="115">
        <v>35</v>
      </c>
      <c r="E9" s="116" t="s">
        <v>85</v>
      </c>
      <c r="F9" s="188"/>
      <c r="G9" s="115">
        <v>65</v>
      </c>
      <c r="H9" s="116" t="s">
        <v>92</v>
      </c>
      <c r="I9" s="188">
        <f>I10+I11</f>
        <v>0</v>
      </c>
    </row>
    <row r="10" spans="1:9" ht="17.100000000000001" customHeight="1">
      <c r="A10" s="113">
        <v>6</v>
      </c>
      <c r="B10" s="116" t="s">
        <v>93</v>
      </c>
      <c r="C10" s="188"/>
      <c r="D10" s="115">
        <v>36</v>
      </c>
      <c r="E10" s="116" t="s">
        <v>94</v>
      </c>
      <c r="F10" s="188"/>
      <c r="G10" s="115">
        <v>66</v>
      </c>
      <c r="H10" s="116" t="s">
        <v>91</v>
      </c>
      <c r="I10" s="188"/>
    </row>
    <row r="11" spans="1:9" ht="17.100000000000001" customHeight="1">
      <c r="A11" s="113">
        <v>7</v>
      </c>
      <c r="B11" s="116" t="s">
        <v>95</v>
      </c>
      <c r="C11" s="188">
        <v>19.579999999999998</v>
      </c>
      <c r="D11" s="115">
        <v>37</v>
      </c>
      <c r="E11" s="116" t="s">
        <v>96</v>
      </c>
      <c r="F11" s="188"/>
      <c r="G11" s="115">
        <v>67</v>
      </c>
      <c r="H11" s="116" t="s">
        <v>85</v>
      </c>
      <c r="I11" s="188"/>
    </row>
    <row r="12" spans="1:9" ht="17.100000000000001" customHeight="1">
      <c r="A12" s="113">
        <v>8</v>
      </c>
      <c r="B12" s="116" t="s">
        <v>97</v>
      </c>
      <c r="C12" s="188"/>
      <c r="D12" s="115">
        <v>38</v>
      </c>
      <c r="E12" s="116" t="s">
        <v>98</v>
      </c>
      <c r="F12" s="188"/>
      <c r="G12" s="115">
        <v>68</v>
      </c>
      <c r="H12" s="116" t="s">
        <v>99</v>
      </c>
      <c r="I12" s="188">
        <f>SUM(I13:I15)</f>
        <v>0</v>
      </c>
    </row>
    <row r="13" spans="1:9" ht="17.100000000000001" customHeight="1">
      <c r="A13" s="113">
        <v>9</v>
      </c>
      <c r="B13" s="116" t="s">
        <v>100</v>
      </c>
      <c r="C13" s="188">
        <f>SUM(C14:C18)</f>
        <v>0</v>
      </c>
      <c r="D13" s="115">
        <v>39</v>
      </c>
      <c r="E13" s="116" t="s">
        <v>101</v>
      </c>
      <c r="F13" s="188">
        <f>F14</f>
        <v>0</v>
      </c>
      <c r="G13" s="115">
        <v>69</v>
      </c>
      <c r="H13" s="116" t="s">
        <v>91</v>
      </c>
      <c r="I13" s="188"/>
    </row>
    <row r="14" spans="1:9" ht="17.100000000000001" customHeight="1">
      <c r="A14" s="113">
        <v>10</v>
      </c>
      <c r="B14" s="116" t="s">
        <v>91</v>
      </c>
      <c r="C14" s="188"/>
      <c r="D14" s="115">
        <v>40</v>
      </c>
      <c r="E14" s="116" t="s">
        <v>91</v>
      </c>
      <c r="F14" s="188"/>
      <c r="G14" s="115">
        <v>70</v>
      </c>
      <c r="H14" s="116" t="s">
        <v>85</v>
      </c>
      <c r="I14" s="188"/>
    </row>
    <row r="15" spans="1:9" ht="17.100000000000001" customHeight="1">
      <c r="A15" s="113">
        <v>11</v>
      </c>
      <c r="B15" s="116" t="s">
        <v>85</v>
      </c>
      <c r="C15" s="188"/>
      <c r="D15" s="115">
        <v>41</v>
      </c>
      <c r="E15" s="116" t="s">
        <v>102</v>
      </c>
      <c r="F15" s="188">
        <f>SUM(F16:F18)</f>
        <v>0</v>
      </c>
      <c r="G15" s="115">
        <v>71</v>
      </c>
      <c r="H15" s="116" t="s">
        <v>103</v>
      </c>
      <c r="I15" s="188"/>
    </row>
    <row r="16" spans="1:9" ht="17.100000000000001" customHeight="1">
      <c r="A16" s="113">
        <v>12</v>
      </c>
      <c r="B16" s="116" t="s">
        <v>104</v>
      </c>
      <c r="C16" s="188"/>
      <c r="D16" s="115">
        <v>42</v>
      </c>
      <c r="E16" s="116" t="s">
        <v>91</v>
      </c>
      <c r="F16" s="188"/>
      <c r="G16" s="115">
        <v>72</v>
      </c>
      <c r="H16" s="116" t="s">
        <v>105</v>
      </c>
      <c r="I16" s="188">
        <f>I17+I18</f>
        <v>0</v>
      </c>
    </row>
    <row r="17" spans="1:9" ht="17.100000000000001" customHeight="1">
      <c r="A17" s="113">
        <v>13</v>
      </c>
      <c r="B17" s="116" t="s">
        <v>106</v>
      </c>
      <c r="C17" s="188"/>
      <c r="D17" s="115">
        <v>43</v>
      </c>
      <c r="E17" s="116" t="s">
        <v>107</v>
      </c>
      <c r="F17" s="188"/>
      <c r="G17" s="115">
        <v>73</v>
      </c>
      <c r="H17" s="116" t="s">
        <v>91</v>
      </c>
      <c r="I17" s="188"/>
    </row>
    <row r="18" spans="1:9" ht="17.100000000000001" customHeight="1">
      <c r="A18" s="113">
        <v>14</v>
      </c>
      <c r="B18" s="116" t="s">
        <v>108</v>
      </c>
      <c r="C18" s="188"/>
      <c r="D18" s="115">
        <v>44</v>
      </c>
      <c r="E18" s="116" t="s">
        <v>109</v>
      </c>
      <c r="F18" s="188"/>
      <c r="G18" s="115">
        <v>74</v>
      </c>
      <c r="H18" s="116" t="s">
        <v>85</v>
      </c>
      <c r="I18" s="188"/>
    </row>
    <row r="19" spans="1:9" ht="17.100000000000001" customHeight="1">
      <c r="A19" s="113">
        <v>15</v>
      </c>
      <c r="B19" s="116" t="s">
        <v>110</v>
      </c>
      <c r="C19" s="188">
        <f>SUM(C20:C25)</f>
        <v>3844.35</v>
      </c>
      <c r="D19" s="115">
        <v>45</v>
      </c>
      <c r="E19" s="116" t="s">
        <v>111</v>
      </c>
      <c r="F19" s="188">
        <f>SUM(F20:F23)</f>
        <v>0</v>
      </c>
      <c r="G19" s="115">
        <v>75</v>
      </c>
      <c r="H19" s="116" t="s">
        <v>112</v>
      </c>
      <c r="I19" s="188">
        <f>SUM(I20:I22)</f>
        <v>9.3800000000000008</v>
      </c>
    </row>
    <row r="20" spans="1:9" ht="17.100000000000001" customHeight="1">
      <c r="A20" s="113">
        <v>16</v>
      </c>
      <c r="B20" s="116" t="s">
        <v>91</v>
      </c>
      <c r="C20" s="188">
        <v>3792.27</v>
      </c>
      <c r="D20" s="115">
        <v>46</v>
      </c>
      <c r="E20" s="116" t="s">
        <v>91</v>
      </c>
      <c r="F20" s="188"/>
      <c r="G20" s="115">
        <v>76</v>
      </c>
      <c r="H20" s="116" t="s">
        <v>91</v>
      </c>
      <c r="I20" s="188"/>
    </row>
    <row r="21" spans="1:9" ht="17.100000000000001" customHeight="1">
      <c r="A21" s="113">
        <v>17</v>
      </c>
      <c r="B21" s="116" t="s">
        <v>85</v>
      </c>
      <c r="C21" s="188"/>
      <c r="D21" s="115">
        <v>47</v>
      </c>
      <c r="E21" s="116" t="s">
        <v>85</v>
      </c>
      <c r="F21" s="188"/>
      <c r="G21" s="115">
        <v>77</v>
      </c>
      <c r="H21" s="116" t="s">
        <v>85</v>
      </c>
      <c r="I21" s="188"/>
    </row>
    <row r="22" spans="1:9" ht="17.100000000000001" customHeight="1">
      <c r="A22" s="113">
        <v>18</v>
      </c>
      <c r="B22" s="116" t="s">
        <v>107</v>
      </c>
      <c r="C22" s="188"/>
      <c r="D22" s="115">
        <v>48</v>
      </c>
      <c r="E22" s="116" t="s">
        <v>113</v>
      </c>
      <c r="F22" s="188"/>
      <c r="G22" s="115">
        <v>78</v>
      </c>
      <c r="H22" s="116" t="s">
        <v>114</v>
      </c>
      <c r="I22" s="188">
        <v>9.3800000000000008</v>
      </c>
    </row>
    <row r="23" spans="1:9" ht="17.100000000000001" customHeight="1">
      <c r="A23" s="113">
        <v>19</v>
      </c>
      <c r="B23" s="116" t="s">
        <v>115</v>
      </c>
      <c r="C23" s="188">
        <v>52.08</v>
      </c>
      <c r="D23" s="115">
        <v>49</v>
      </c>
      <c r="E23" s="116" t="s">
        <v>116</v>
      </c>
      <c r="F23" s="188"/>
      <c r="G23" s="115">
        <v>79</v>
      </c>
      <c r="H23" s="116" t="s">
        <v>117</v>
      </c>
      <c r="I23" s="188">
        <f>SUM(I24:I26)</f>
        <v>0</v>
      </c>
    </row>
    <row r="24" spans="1:9" ht="17.100000000000001" customHeight="1">
      <c r="A24" s="113">
        <v>20</v>
      </c>
      <c r="B24" s="116" t="s">
        <v>118</v>
      </c>
      <c r="C24" s="188"/>
      <c r="D24" s="115">
        <v>50</v>
      </c>
      <c r="E24" s="116" t="s">
        <v>119</v>
      </c>
      <c r="F24" s="188">
        <f>SUM(F25:F29)</f>
        <v>0</v>
      </c>
      <c r="G24" s="115">
        <v>80</v>
      </c>
      <c r="H24" s="116" t="s">
        <v>91</v>
      </c>
      <c r="I24" s="188"/>
    </row>
    <row r="25" spans="1:9" ht="17.100000000000001" customHeight="1">
      <c r="A25" s="113">
        <v>21</v>
      </c>
      <c r="B25" s="116" t="s">
        <v>120</v>
      </c>
      <c r="C25" s="188"/>
      <c r="D25" s="115">
        <v>51</v>
      </c>
      <c r="E25" s="116" t="s">
        <v>91</v>
      </c>
      <c r="F25" s="188"/>
      <c r="G25" s="115">
        <v>81</v>
      </c>
      <c r="H25" s="116" t="s">
        <v>85</v>
      </c>
      <c r="I25" s="188"/>
    </row>
    <row r="26" spans="1:9" ht="17.100000000000001" customHeight="1">
      <c r="A26" s="113">
        <v>22</v>
      </c>
      <c r="B26" s="116" t="s">
        <v>121</v>
      </c>
      <c r="C26" s="188">
        <f>SUM(C27:C30)</f>
        <v>0</v>
      </c>
      <c r="D26" s="115">
        <v>52</v>
      </c>
      <c r="E26" s="116" t="s">
        <v>85</v>
      </c>
      <c r="F26" s="188"/>
      <c r="G26" s="115">
        <v>82</v>
      </c>
      <c r="H26" s="116" t="s">
        <v>122</v>
      </c>
      <c r="I26" s="188"/>
    </row>
    <row r="27" spans="1:9" ht="17.100000000000001" customHeight="1">
      <c r="A27" s="113">
        <v>23</v>
      </c>
      <c r="B27" s="116" t="s">
        <v>91</v>
      </c>
      <c r="C27" s="188"/>
      <c r="D27" s="115">
        <v>53</v>
      </c>
      <c r="E27" s="116" t="s">
        <v>123</v>
      </c>
      <c r="F27" s="188"/>
      <c r="G27" s="115">
        <v>83</v>
      </c>
      <c r="H27" s="116" t="s">
        <v>124</v>
      </c>
      <c r="I27" s="188">
        <f>I28+I29</f>
        <v>0</v>
      </c>
    </row>
    <row r="28" spans="1:9" ht="17.100000000000001" customHeight="1">
      <c r="A28" s="113">
        <v>24</v>
      </c>
      <c r="B28" s="116" t="s">
        <v>85</v>
      </c>
      <c r="C28" s="188"/>
      <c r="D28" s="115">
        <v>54</v>
      </c>
      <c r="E28" s="116" t="s">
        <v>118</v>
      </c>
      <c r="F28" s="188"/>
      <c r="G28" s="115">
        <v>84</v>
      </c>
      <c r="H28" s="116" t="s">
        <v>91</v>
      </c>
      <c r="I28" s="188"/>
    </row>
    <row r="29" spans="1:9" ht="17.100000000000001" customHeight="1">
      <c r="A29" s="113">
        <v>25</v>
      </c>
      <c r="B29" s="116" t="s">
        <v>125</v>
      </c>
      <c r="C29" s="188"/>
      <c r="D29" s="115">
        <v>55</v>
      </c>
      <c r="E29" s="116" t="s">
        <v>126</v>
      </c>
      <c r="F29" s="188"/>
      <c r="G29" s="115">
        <v>85</v>
      </c>
      <c r="H29" s="116" t="s">
        <v>85</v>
      </c>
      <c r="I29" s="188"/>
    </row>
    <row r="30" spans="1:9" ht="17.100000000000001" customHeight="1">
      <c r="A30" s="113">
        <v>26</v>
      </c>
      <c r="B30" s="116" t="s">
        <v>127</v>
      </c>
      <c r="C30" s="188"/>
      <c r="D30" s="115">
        <v>56</v>
      </c>
      <c r="E30" s="116" t="s">
        <v>128</v>
      </c>
      <c r="F30" s="188">
        <f>SUM(F31:F32)</f>
        <v>0</v>
      </c>
      <c r="G30" s="115">
        <v>86</v>
      </c>
      <c r="H30" s="116" t="s">
        <v>129</v>
      </c>
      <c r="I30" s="188">
        <f>SUM(I31:I33)</f>
        <v>0</v>
      </c>
    </row>
    <row r="31" spans="1:9" ht="17.100000000000001" customHeight="1">
      <c r="A31" s="113">
        <v>27</v>
      </c>
      <c r="B31" s="116" t="s">
        <v>130</v>
      </c>
      <c r="C31" s="188">
        <f>C32+C33+C34+F5+F6</f>
        <v>0</v>
      </c>
      <c r="D31" s="115">
        <v>57</v>
      </c>
      <c r="E31" s="116" t="s">
        <v>131</v>
      </c>
      <c r="F31" s="188"/>
      <c r="G31" s="115">
        <v>87</v>
      </c>
      <c r="H31" s="116" t="s">
        <v>91</v>
      </c>
      <c r="I31" s="188"/>
    </row>
    <row r="32" spans="1:9" ht="17.100000000000001" customHeight="1">
      <c r="A32" s="113">
        <v>28</v>
      </c>
      <c r="B32" s="116" t="s">
        <v>91</v>
      </c>
      <c r="C32" s="188"/>
      <c r="D32" s="115">
        <v>58</v>
      </c>
      <c r="E32" s="116" t="s">
        <v>132</v>
      </c>
      <c r="F32" s="188"/>
      <c r="G32" s="115">
        <v>88</v>
      </c>
      <c r="H32" s="116" t="s">
        <v>85</v>
      </c>
      <c r="I32" s="188"/>
    </row>
    <row r="33" spans="1:9" ht="17.100000000000001" customHeight="1">
      <c r="A33" s="113">
        <v>29</v>
      </c>
      <c r="B33" s="116" t="s">
        <v>133</v>
      </c>
      <c r="C33" s="188"/>
      <c r="D33" s="115">
        <v>59</v>
      </c>
      <c r="E33" s="116" t="s">
        <v>134</v>
      </c>
      <c r="F33" s="188">
        <f>F34+I5</f>
        <v>0</v>
      </c>
      <c r="G33" s="115">
        <v>89</v>
      </c>
      <c r="H33" s="116" t="s">
        <v>135</v>
      </c>
      <c r="I33" s="188"/>
    </row>
    <row r="34" spans="1:9" ht="17.100000000000001" customHeight="1">
      <c r="A34" s="113">
        <v>30</v>
      </c>
      <c r="B34" s="116" t="s">
        <v>136</v>
      </c>
      <c r="C34" s="188"/>
      <c r="D34" s="115">
        <v>60</v>
      </c>
      <c r="E34" s="116" t="s">
        <v>91</v>
      </c>
      <c r="F34" s="188"/>
      <c r="G34" s="115">
        <v>90</v>
      </c>
      <c r="H34" s="116" t="s">
        <v>137</v>
      </c>
      <c r="I34" s="188">
        <f>SUM(C35:C44)</f>
        <v>6</v>
      </c>
    </row>
    <row r="35" spans="1:9" ht="17.100000000000001" customHeight="1">
      <c r="A35" s="113">
        <v>91</v>
      </c>
      <c r="B35" s="116" t="s">
        <v>91</v>
      </c>
      <c r="C35" s="188"/>
      <c r="D35" s="115">
        <v>124</v>
      </c>
      <c r="E35" s="116" t="s">
        <v>85</v>
      </c>
      <c r="F35" s="188"/>
      <c r="G35" s="115">
        <v>157</v>
      </c>
      <c r="H35" s="116" t="s">
        <v>138</v>
      </c>
      <c r="I35" s="188"/>
    </row>
    <row r="36" spans="1:9" ht="17.100000000000001" customHeight="1">
      <c r="A36" s="113">
        <v>92</v>
      </c>
      <c r="B36" s="116" t="s">
        <v>85</v>
      </c>
      <c r="C36" s="188">
        <v>6</v>
      </c>
      <c r="D36" s="115">
        <v>125</v>
      </c>
      <c r="E36" s="116" t="s">
        <v>139</v>
      </c>
      <c r="F36" s="188"/>
      <c r="G36" s="115">
        <v>158</v>
      </c>
      <c r="H36" s="116" t="s">
        <v>140</v>
      </c>
      <c r="I36" s="188"/>
    </row>
    <row r="37" spans="1:9" ht="17.100000000000001" customHeight="1">
      <c r="A37" s="113">
        <v>93</v>
      </c>
      <c r="B37" s="116" t="s">
        <v>141</v>
      </c>
      <c r="C37" s="188"/>
      <c r="D37" s="115">
        <v>126</v>
      </c>
      <c r="E37" s="116" t="s">
        <v>142</v>
      </c>
      <c r="F37" s="188"/>
      <c r="G37" s="115">
        <v>159</v>
      </c>
      <c r="H37" s="116" t="s">
        <v>143</v>
      </c>
      <c r="I37" s="188">
        <f>I38+I39</f>
        <v>0</v>
      </c>
    </row>
    <row r="38" spans="1:9" ht="17.100000000000001" customHeight="1">
      <c r="A38" s="113">
        <v>94</v>
      </c>
      <c r="B38" s="116" t="s">
        <v>144</v>
      </c>
      <c r="C38" s="188"/>
      <c r="D38" s="115">
        <v>127</v>
      </c>
      <c r="E38" s="116" t="s">
        <v>145</v>
      </c>
      <c r="F38" s="188">
        <f>SUM(F39:F47)</f>
        <v>43.28</v>
      </c>
      <c r="G38" s="115">
        <v>160</v>
      </c>
      <c r="H38" s="116" t="s">
        <v>146</v>
      </c>
      <c r="I38" s="188"/>
    </row>
    <row r="39" spans="1:9" ht="17.100000000000001" customHeight="1">
      <c r="A39" s="113">
        <v>95</v>
      </c>
      <c r="B39" s="116" t="s">
        <v>147</v>
      </c>
      <c r="C39" s="188"/>
      <c r="D39" s="115">
        <v>128</v>
      </c>
      <c r="E39" s="116" t="s">
        <v>91</v>
      </c>
      <c r="F39" s="188"/>
      <c r="G39" s="115">
        <v>161</v>
      </c>
      <c r="H39" s="116" t="s">
        <v>148</v>
      </c>
      <c r="I39" s="188"/>
    </row>
    <row r="40" spans="1:9" ht="17.100000000000001" customHeight="1">
      <c r="A40" s="113">
        <v>96</v>
      </c>
      <c r="B40" s="116" t="s">
        <v>149</v>
      </c>
      <c r="C40" s="188"/>
      <c r="D40" s="115">
        <v>129</v>
      </c>
      <c r="E40" s="116" t="s">
        <v>85</v>
      </c>
      <c r="F40" s="188"/>
      <c r="G40" s="115">
        <v>162</v>
      </c>
      <c r="H40" s="116" t="s">
        <v>150</v>
      </c>
      <c r="I40" s="188">
        <f>SUM(I41:I44)</f>
        <v>3.7399999999999998</v>
      </c>
    </row>
    <row r="41" spans="1:9" ht="17.100000000000001" customHeight="1">
      <c r="A41" s="113">
        <v>97</v>
      </c>
      <c r="B41" s="116" t="s">
        <v>151</v>
      </c>
      <c r="C41" s="188"/>
      <c r="D41" s="115">
        <v>130</v>
      </c>
      <c r="E41" s="116" t="s">
        <v>152</v>
      </c>
      <c r="F41" s="188">
        <v>43.28</v>
      </c>
      <c r="G41" s="115">
        <v>163</v>
      </c>
      <c r="H41" s="116" t="s">
        <v>153</v>
      </c>
      <c r="I41" s="188">
        <v>1.48</v>
      </c>
    </row>
    <row r="42" spans="1:9" ht="17.100000000000001" customHeight="1">
      <c r="A42" s="113">
        <v>98</v>
      </c>
      <c r="B42" s="116" t="s">
        <v>154</v>
      </c>
      <c r="C42" s="188"/>
      <c r="D42" s="115">
        <v>131</v>
      </c>
      <c r="E42" s="116" t="s">
        <v>155</v>
      </c>
      <c r="F42" s="188"/>
      <c r="G42" s="115">
        <v>164</v>
      </c>
      <c r="H42" s="116" t="s">
        <v>156</v>
      </c>
      <c r="I42" s="188">
        <v>2.2599999999999998</v>
      </c>
    </row>
    <row r="43" spans="1:9" ht="17.100000000000001" customHeight="1">
      <c r="A43" s="113">
        <v>99</v>
      </c>
      <c r="B43" s="116" t="s">
        <v>118</v>
      </c>
      <c r="C43" s="188"/>
      <c r="D43" s="115">
        <v>132</v>
      </c>
      <c r="E43" s="116" t="s">
        <v>157</v>
      </c>
      <c r="F43" s="188"/>
      <c r="G43" s="115">
        <v>165</v>
      </c>
      <c r="H43" s="116" t="s">
        <v>158</v>
      </c>
      <c r="I43" s="188"/>
    </row>
    <row r="44" spans="1:9" ht="17.100000000000001" customHeight="1">
      <c r="A44" s="113">
        <v>100</v>
      </c>
      <c r="B44" s="116" t="s">
        <v>159</v>
      </c>
      <c r="C44" s="188"/>
      <c r="D44" s="115">
        <v>133</v>
      </c>
      <c r="E44" s="116" t="s">
        <v>160</v>
      </c>
      <c r="F44" s="188"/>
      <c r="G44" s="115">
        <v>166</v>
      </c>
      <c r="H44" s="116" t="s">
        <v>161</v>
      </c>
      <c r="I44" s="188"/>
    </row>
    <row r="45" spans="1:9" ht="17.100000000000001" customHeight="1">
      <c r="A45" s="113">
        <v>101</v>
      </c>
      <c r="B45" s="116" t="s">
        <v>162</v>
      </c>
      <c r="C45" s="188">
        <f>C46</f>
        <v>2.15</v>
      </c>
      <c r="D45" s="115">
        <v>134</v>
      </c>
      <c r="E45" s="116" t="s">
        <v>163</v>
      </c>
      <c r="F45" s="188"/>
      <c r="G45" s="115">
        <v>167</v>
      </c>
      <c r="H45" s="116" t="s">
        <v>164</v>
      </c>
      <c r="I45" s="188">
        <f>I46</f>
        <v>2</v>
      </c>
    </row>
    <row r="46" spans="1:9" ht="17.100000000000001" customHeight="1">
      <c r="A46" s="113">
        <v>102</v>
      </c>
      <c r="B46" s="116" t="s">
        <v>165</v>
      </c>
      <c r="C46" s="188">
        <v>2.15</v>
      </c>
      <c r="D46" s="115">
        <v>135</v>
      </c>
      <c r="E46" s="116" t="s">
        <v>118</v>
      </c>
      <c r="F46" s="188"/>
      <c r="G46" s="115">
        <v>168</v>
      </c>
      <c r="H46" s="116" t="s">
        <v>166</v>
      </c>
      <c r="I46" s="188">
        <v>2</v>
      </c>
    </row>
    <row r="47" spans="1:9" ht="17.100000000000001" customHeight="1">
      <c r="A47" s="113">
        <v>103</v>
      </c>
      <c r="B47" s="114" t="s">
        <v>167</v>
      </c>
      <c r="C47" s="187">
        <f>C48+C52</f>
        <v>0</v>
      </c>
      <c r="D47" s="115">
        <v>136</v>
      </c>
      <c r="E47" s="116" t="s">
        <v>168</v>
      </c>
      <c r="F47" s="187"/>
      <c r="G47" s="115">
        <v>169</v>
      </c>
      <c r="H47" s="114" t="s">
        <v>169</v>
      </c>
      <c r="I47" s="187">
        <f>I48+I51+I54+I56+I60</f>
        <v>540.21</v>
      </c>
    </row>
    <row r="48" spans="1:9" ht="17.100000000000001" customHeight="1">
      <c r="A48" s="113">
        <v>104</v>
      </c>
      <c r="B48" s="116" t="s">
        <v>170</v>
      </c>
      <c r="C48" s="188">
        <f>SUM(C49:C51)</f>
        <v>0</v>
      </c>
      <c r="D48" s="115">
        <v>137</v>
      </c>
      <c r="E48" s="116" t="s">
        <v>171</v>
      </c>
      <c r="F48" s="188">
        <f>F49+F50</f>
        <v>0</v>
      </c>
      <c r="G48" s="115">
        <v>170</v>
      </c>
      <c r="H48" s="116" t="s">
        <v>172</v>
      </c>
      <c r="I48" s="188">
        <f>I49+I50</f>
        <v>0</v>
      </c>
    </row>
    <row r="49" spans="1:9" ht="17.100000000000001" customHeight="1">
      <c r="A49" s="113">
        <v>105</v>
      </c>
      <c r="B49" s="116" t="s">
        <v>173</v>
      </c>
      <c r="C49" s="188"/>
      <c r="D49" s="115">
        <v>138</v>
      </c>
      <c r="E49" s="116" t="s">
        <v>174</v>
      </c>
      <c r="F49" s="188"/>
      <c r="G49" s="115">
        <v>171</v>
      </c>
      <c r="H49" s="116" t="s">
        <v>91</v>
      </c>
      <c r="I49" s="188"/>
    </row>
    <row r="50" spans="1:9" ht="17.100000000000001" customHeight="1">
      <c r="A50" s="113">
        <v>106</v>
      </c>
      <c r="B50" s="116" t="s">
        <v>175</v>
      </c>
      <c r="C50" s="188"/>
      <c r="D50" s="115">
        <v>139</v>
      </c>
      <c r="E50" s="116" t="s">
        <v>176</v>
      </c>
      <c r="F50" s="188"/>
      <c r="G50" s="115">
        <v>172</v>
      </c>
      <c r="H50" s="116" t="s">
        <v>85</v>
      </c>
      <c r="I50" s="188"/>
    </row>
    <row r="51" spans="1:9" ht="17.100000000000001" customHeight="1">
      <c r="A51" s="113">
        <v>107</v>
      </c>
      <c r="B51" s="116" t="s">
        <v>177</v>
      </c>
      <c r="C51" s="188"/>
      <c r="D51" s="115">
        <v>140</v>
      </c>
      <c r="E51" s="114" t="s">
        <v>178</v>
      </c>
      <c r="F51" s="188">
        <f>F52+F55+F61+F64+F67+I37+I40+I45</f>
        <v>322.67</v>
      </c>
      <c r="G51" s="115">
        <v>173</v>
      </c>
      <c r="H51" s="116" t="s">
        <v>179</v>
      </c>
      <c r="I51" s="188">
        <f>I52+I53</f>
        <v>540.21</v>
      </c>
    </row>
    <row r="52" spans="1:9" ht="17.100000000000001" customHeight="1">
      <c r="A52" s="113">
        <v>108</v>
      </c>
      <c r="B52" s="116" t="s">
        <v>180</v>
      </c>
      <c r="C52" s="188">
        <f>C53</f>
        <v>0</v>
      </c>
      <c r="D52" s="115">
        <v>141</v>
      </c>
      <c r="E52" s="116" t="s">
        <v>181</v>
      </c>
      <c r="F52" s="188">
        <f>F53+F54</f>
        <v>0</v>
      </c>
      <c r="G52" s="115">
        <v>174</v>
      </c>
      <c r="H52" s="116" t="s">
        <v>182</v>
      </c>
      <c r="I52" s="188"/>
    </row>
    <row r="53" spans="1:9" ht="17.100000000000001" customHeight="1">
      <c r="A53" s="113">
        <v>109</v>
      </c>
      <c r="B53" s="116" t="s">
        <v>183</v>
      </c>
      <c r="C53" s="188"/>
      <c r="D53" s="115">
        <v>142</v>
      </c>
      <c r="E53" s="116" t="s">
        <v>91</v>
      </c>
      <c r="F53" s="188"/>
      <c r="G53" s="115">
        <v>175</v>
      </c>
      <c r="H53" s="116" t="s">
        <v>184</v>
      </c>
      <c r="I53" s="188">
        <v>540.21</v>
      </c>
    </row>
    <row r="54" spans="1:9" ht="17.100000000000001" customHeight="1">
      <c r="A54" s="113">
        <v>110</v>
      </c>
      <c r="B54" s="114" t="s">
        <v>185</v>
      </c>
      <c r="C54" s="187">
        <f>C55+C62+C66+F38+F48</f>
        <v>579.88</v>
      </c>
      <c r="D54" s="115">
        <v>143</v>
      </c>
      <c r="E54" s="116" t="s">
        <v>186</v>
      </c>
      <c r="F54" s="187"/>
      <c r="G54" s="115">
        <v>176</v>
      </c>
      <c r="H54" s="116" t="s">
        <v>187</v>
      </c>
      <c r="I54" s="187">
        <f>I55</f>
        <v>0</v>
      </c>
    </row>
    <row r="55" spans="1:9" ht="17.100000000000001" customHeight="1">
      <c r="A55" s="113">
        <v>111</v>
      </c>
      <c r="B55" s="116" t="s">
        <v>188</v>
      </c>
      <c r="C55" s="188">
        <f>SUM(C56:C61)</f>
        <v>536.6</v>
      </c>
      <c r="D55" s="115">
        <v>144</v>
      </c>
      <c r="E55" s="116" t="s">
        <v>189</v>
      </c>
      <c r="F55" s="188">
        <f>SUM(F56:F60)</f>
        <v>307.73</v>
      </c>
      <c r="G55" s="115">
        <v>177</v>
      </c>
      <c r="H55" s="116" t="s">
        <v>190</v>
      </c>
      <c r="I55" s="188"/>
    </row>
    <row r="56" spans="1:9" ht="17.100000000000001" customHeight="1">
      <c r="A56" s="113">
        <v>112</v>
      </c>
      <c r="B56" s="116" t="s">
        <v>91</v>
      </c>
      <c r="C56" s="188"/>
      <c r="D56" s="115">
        <v>145</v>
      </c>
      <c r="E56" s="116" t="s">
        <v>191</v>
      </c>
      <c r="F56" s="188">
        <v>254.1</v>
      </c>
      <c r="G56" s="115">
        <v>178</v>
      </c>
      <c r="H56" s="116" t="s">
        <v>192</v>
      </c>
      <c r="I56" s="188">
        <f>SUM(I57:I59)</f>
        <v>0</v>
      </c>
    </row>
    <row r="57" spans="1:9" ht="17.100000000000001" customHeight="1">
      <c r="A57" s="113">
        <v>113</v>
      </c>
      <c r="B57" s="116" t="s">
        <v>85</v>
      </c>
      <c r="C57" s="188"/>
      <c r="D57" s="115">
        <v>146</v>
      </c>
      <c r="E57" s="116" t="s">
        <v>193</v>
      </c>
      <c r="F57" s="188">
        <v>4.0199999999999996</v>
      </c>
      <c r="G57" s="115">
        <v>179</v>
      </c>
      <c r="H57" s="116" t="s">
        <v>194</v>
      </c>
      <c r="I57" s="188"/>
    </row>
    <row r="58" spans="1:9" ht="17.100000000000001" customHeight="1">
      <c r="A58" s="113">
        <v>114</v>
      </c>
      <c r="B58" s="116" t="s">
        <v>94</v>
      </c>
      <c r="C58" s="188"/>
      <c r="D58" s="115">
        <v>147</v>
      </c>
      <c r="E58" s="116" t="s">
        <v>195</v>
      </c>
      <c r="F58" s="188"/>
      <c r="G58" s="115">
        <v>180</v>
      </c>
      <c r="H58" s="116" t="s">
        <v>196</v>
      </c>
      <c r="I58" s="188"/>
    </row>
    <row r="59" spans="1:9" ht="17.100000000000001" customHeight="1">
      <c r="A59" s="113">
        <v>115</v>
      </c>
      <c r="B59" s="116" t="s">
        <v>197</v>
      </c>
      <c r="C59" s="188"/>
      <c r="D59" s="115">
        <v>148</v>
      </c>
      <c r="E59" s="116" t="s">
        <v>198</v>
      </c>
      <c r="F59" s="188"/>
      <c r="G59" s="115">
        <v>181</v>
      </c>
      <c r="H59" s="116" t="s">
        <v>199</v>
      </c>
      <c r="I59" s="188"/>
    </row>
    <row r="60" spans="1:9" ht="17.100000000000001" customHeight="1">
      <c r="A60" s="113">
        <v>116</v>
      </c>
      <c r="B60" s="116" t="s">
        <v>200</v>
      </c>
      <c r="C60" s="188"/>
      <c r="D60" s="115">
        <v>149</v>
      </c>
      <c r="E60" s="116" t="s">
        <v>201</v>
      </c>
      <c r="F60" s="188">
        <v>49.61</v>
      </c>
      <c r="G60" s="115">
        <v>182</v>
      </c>
      <c r="H60" s="116" t="s">
        <v>202</v>
      </c>
      <c r="I60" s="188">
        <f>I61+I62</f>
        <v>0</v>
      </c>
    </row>
    <row r="61" spans="1:9" ht="17.100000000000001" customHeight="1">
      <c r="A61" s="113">
        <v>117</v>
      </c>
      <c r="B61" s="116" t="s">
        <v>203</v>
      </c>
      <c r="C61" s="188">
        <v>536.6</v>
      </c>
      <c r="D61" s="115">
        <v>150</v>
      </c>
      <c r="E61" s="116" t="s">
        <v>204</v>
      </c>
      <c r="F61" s="188">
        <f>F62+F63</f>
        <v>0</v>
      </c>
      <c r="G61" s="115">
        <v>183</v>
      </c>
      <c r="H61" s="116" t="s">
        <v>205</v>
      </c>
      <c r="I61" s="188"/>
    </row>
    <row r="62" spans="1:9" ht="17.100000000000001" customHeight="1">
      <c r="A62" s="113">
        <v>118</v>
      </c>
      <c r="B62" s="116" t="s">
        <v>206</v>
      </c>
      <c r="C62" s="188">
        <f>SUM(C63:C65)</f>
        <v>0</v>
      </c>
      <c r="D62" s="115">
        <v>151</v>
      </c>
      <c r="E62" s="116" t="s">
        <v>207</v>
      </c>
      <c r="F62" s="188"/>
      <c r="G62" s="115">
        <v>184</v>
      </c>
      <c r="H62" s="116" t="s">
        <v>208</v>
      </c>
      <c r="I62" s="188"/>
    </row>
    <row r="63" spans="1:9" ht="17.100000000000001" customHeight="1">
      <c r="A63" s="113">
        <v>119</v>
      </c>
      <c r="B63" s="116" t="s">
        <v>91</v>
      </c>
      <c r="C63" s="188"/>
      <c r="D63" s="115">
        <v>152</v>
      </c>
      <c r="E63" s="116" t="s">
        <v>209</v>
      </c>
      <c r="F63" s="188"/>
      <c r="G63" s="115">
        <v>185</v>
      </c>
      <c r="H63" s="114" t="s">
        <v>210</v>
      </c>
      <c r="I63" s="188">
        <f>I64+C70+C73+C75</f>
        <v>73.430000000000007</v>
      </c>
    </row>
    <row r="64" spans="1:9" ht="17.100000000000001" customHeight="1">
      <c r="A64" s="113">
        <v>120</v>
      </c>
      <c r="B64" s="116" t="s">
        <v>85</v>
      </c>
      <c r="C64" s="188"/>
      <c r="D64" s="115">
        <v>153</v>
      </c>
      <c r="E64" s="116" t="s">
        <v>211</v>
      </c>
      <c r="F64" s="188">
        <f>F65+F66</f>
        <v>9.1999999999999993</v>
      </c>
      <c r="G64" s="115">
        <v>186</v>
      </c>
      <c r="H64" s="116" t="s">
        <v>212</v>
      </c>
      <c r="I64" s="188">
        <f>I65+I66+I67+C68+C69</f>
        <v>73.430000000000007</v>
      </c>
    </row>
    <row r="65" spans="1:9" ht="17.100000000000001" customHeight="1">
      <c r="A65" s="113">
        <v>121</v>
      </c>
      <c r="B65" s="116" t="s">
        <v>213</v>
      </c>
      <c r="C65" s="188"/>
      <c r="D65" s="115">
        <v>154</v>
      </c>
      <c r="E65" s="116" t="s">
        <v>214</v>
      </c>
      <c r="F65" s="188">
        <v>9.1999999999999993</v>
      </c>
      <c r="G65" s="115">
        <v>187</v>
      </c>
      <c r="H65" s="116" t="s">
        <v>91</v>
      </c>
      <c r="I65" s="188"/>
    </row>
    <row r="66" spans="1:9" ht="17.100000000000001" customHeight="1">
      <c r="A66" s="113">
        <v>122</v>
      </c>
      <c r="B66" s="116" t="s">
        <v>215</v>
      </c>
      <c r="C66" s="188">
        <f>C67+F35+F36+F37</f>
        <v>0</v>
      </c>
      <c r="D66" s="115">
        <v>155</v>
      </c>
      <c r="E66" s="116" t="s">
        <v>216</v>
      </c>
      <c r="F66" s="188"/>
      <c r="G66" s="115">
        <v>188</v>
      </c>
      <c r="H66" s="116" t="s">
        <v>85</v>
      </c>
      <c r="I66" s="188"/>
    </row>
    <row r="67" spans="1:9" ht="17.100000000000001" customHeight="1">
      <c r="A67" s="113">
        <v>123</v>
      </c>
      <c r="B67" s="116" t="s">
        <v>91</v>
      </c>
      <c r="C67" s="188"/>
      <c r="D67" s="115">
        <v>156</v>
      </c>
      <c r="E67" s="116" t="s">
        <v>217</v>
      </c>
      <c r="F67" s="188">
        <f>I35+I36</f>
        <v>0</v>
      </c>
      <c r="G67" s="115">
        <v>189</v>
      </c>
      <c r="H67" s="116" t="s">
        <v>218</v>
      </c>
      <c r="I67" s="188"/>
    </row>
    <row r="68" spans="1:9" ht="17.100000000000001" customHeight="1">
      <c r="A68" s="113">
        <v>190</v>
      </c>
      <c r="B68" s="116" t="s">
        <v>219</v>
      </c>
      <c r="C68" s="188">
        <v>68.430000000000007</v>
      </c>
      <c r="D68" s="115">
        <v>223</v>
      </c>
      <c r="E68" s="116" t="s">
        <v>220</v>
      </c>
      <c r="F68" s="188"/>
      <c r="G68" s="115">
        <v>256</v>
      </c>
      <c r="H68" s="116" t="s">
        <v>221</v>
      </c>
      <c r="I68" s="188">
        <v>1644.53</v>
      </c>
    </row>
    <row r="69" spans="1:9" ht="17.100000000000001" customHeight="1">
      <c r="A69" s="113">
        <v>191</v>
      </c>
      <c r="B69" s="116" t="s">
        <v>222</v>
      </c>
      <c r="C69" s="188">
        <v>5</v>
      </c>
      <c r="D69" s="115">
        <v>224</v>
      </c>
      <c r="E69" s="116" t="s">
        <v>223</v>
      </c>
      <c r="F69" s="188"/>
      <c r="G69" s="115">
        <v>257</v>
      </c>
      <c r="H69" s="116" t="s">
        <v>224</v>
      </c>
      <c r="I69" s="188">
        <v>17.89</v>
      </c>
    </row>
    <row r="70" spans="1:9" ht="17.100000000000001" customHeight="1">
      <c r="A70" s="113">
        <v>192</v>
      </c>
      <c r="B70" s="116" t="s">
        <v>225</v>
      </c>
      <c r="C70" s="188">
        <f>C71+C72</f>
        <v>0</v>
      </c>
      <c r="D70" s="115">
        <v>225</v>
      </c>
      <c r="E70" s="116" t="s">
        <v>226</v>
      </c>
      <c r="F70" s="188">
        <f>SUM(F71:F75)</f>
        <v>0</v>
      </c>
      <c r="G70" s="115">
        <v>258</v>
      </c>
      <c r="H70" s="116" t="s">
        <v>227</v>
      </c>
      <c r="I70" s="188">
        <f>I71+I72</f>
        <v>0</v>
      </c>
    </row>
    <row r="71" spans="1:9" ht="17.100000000000001" customHeight="1">
      <c r="A71" s="113">
        <v>193</v>
      </c>
      <c r="B71" s="116" t="s">
        <v>228</v>
      </c>
      <c r="C71" s="188"/>
      <c r="D71" s="115">
        <v>226</v>
      </c>
      <c r="E71" s="116" t="s">
        <v>229</v>
      </c>
      <c r="F71" s="188"/>
      <c r="G71" s="115">
        <v>259</v>
      </c>
      <c r="H71" s="116" t="s">
        <v>91</v>
      </c>
      <c r="I71" s="188"/>
    </row>
    <row r="72" spans="1:9" ht="17.100000000000001" customHeight="1">
      <c r="A72" s="113">
        <v>194</v>
      </c>
      <c r="B72" s="116" t="s">
        <v>230</v>
      </c>
      <c r="C72" s="188"/>
      <c r="D72" s="115">
        <v>227</v>
      </c>
      <c r="E72" s="116" t="s">
        <v>231</v>
      </c>
      <c r="F72" s="188"/>
      <c r="G72" s="115">
        <v>260</v>
      </c>
      <c r="H72" s="116" t="s">
        <v>232</v>
      </c>
      <c r="I72" s="188"/>
    </row>
    <row r="73" spans="1:9" ht="17.100000000000001" customHeight="1">
      <c r="A73" s="113">
        <v>195</v>
      </c>
      <c r="B73" s="116" t="s">
        <v>233</v>
      </c>
      <c r="C73" s="188">
        <f>C74</f>
        <v>0</v>
      </c>
      <c r="D73" s="115">
        <v>228</v>
      </c>
      <c r="E73" s="116" t="s">
        <v>234</v>
      </c>
      <c r="F73" s="188"/>
      <c r="G73" s="115">
        <v>261</v>
      </c>
      <c r="H73" s="116" t="s">
        <v>235</v>
      </c>
      <c r="I73" s="188">
        <f>I74+I75</f>
        <v>498.96</v>
      </c>
    </row>
    <row r="74" spans="1:9" ht="17.100000000000001" customHeight="1">
      <c r="A74" s="113">
        <v>196</v>
      </c>
      <c r="B74" s="116" t="s">
        <v>236</v>
      </c>
      <c r="C74" s="188"/>
      <c r="D74" s="115">
        <v>229</v>
      </c>
      <c r="E74" s="116" t="s">
        <v>237</v>
      </c>
      <c r="F74" s="188"/>
      <c r="G74" s="115">
        <v>262</v>
      </c>
      <c r="H74" s="116" t="s">
        <v>238</v>
      </c>
      <c r="I74" s="188">
        <v>18.190000000000001</v>
      </c>
    </row>
    <row r="75" spans="1:9" ht="17.100000000000001" customHeight="1">
      <c r="A75" s="113">
        <v>197</v>
      </c>
      <c r="B75" s="116" t="s">
        <v>239</v>
      </c>
      <c r="C75" s="188">
        <f>SUM(C76:C78)</f>
        <v>0</v>
      </c>
      <c r="D75" s="115">
        <v>230</v>
      </c>
      <c r="E75" s="116" t="s">
        <v>240</v>
      </c>
      <c r="F75" s="188"/>
      <c r="G75" s="115">
        <v>263</v>
      </c>
      <c r="H75" s="116" t="s">
        <v>241</v>
      </c>
      <c r="I75" s="188">
        <v>480.77</v>
      </c>
    </row>
    <row r="76" spans="1:9" ht="17.100000000000001" customHeight="1">
      <c r="A76" s="113">
        <v>198</v>
      </c>
      <c r="B76" s="116" t="s">
        <v>242</v>
      </c>
      <c r="C76" s="188"/>
      <c r="D76" s="115">
        <v>231</v>
      </c>
      <c r="E76" s="116" t="s">
        <v>243</v>
      </c>
      <c r="F76" s="188">
        <f>SUM(F77:F83)</f>
        <v>2008.81</v>
      </c>
      <c r="G76" s="115">
        <v>264</v>
      </c>
      <c r="H76" s="116" t="s">
        <v>244</v>
      </c>
      <c r="I76" s="188">
        <f>I77+I78</f>
        <v>38.15</v>
      </c>
    </row>
    <row r="77" spans="1:9" ht="17.100000000000001" customHeight="1">
      <c r="A77" s="113">
        <v>199</v>
      </c>
      <c r="B77" s="116" t="s">
        <v>245</v>
      </c>
      <c r="C77" s="188"/>
      <c r="D77" s="115">
        <v>232</v>
      </c>
      <c r="E77" s="116" t="s">
        <v>246</v>
      </c>
      <c r="F77" s="188">
        <v>145.94</v>
      </c>
      <c r="G77" s="115">
        <v>265</v>
      </c>
      <c r="H77" s="116" t="s">
        <v>247</v>
      </c>
      <c r="I77" s="188">
        <v>38.15</v>
      </c>
    </row>
    <row r="78" spans="1:9" ht="17.100000000000001" customHeight="1">
      <c r="A78" s="113">
        <v>200</v>
      </c>
      <c r="B78" s="116" t="s">
        <v>248</v>
      </c>
      <c r="C78" s="188"/>
      <c r="D78" s="115">
        <v>233</v>
      </c>
      <c r="E78" s="116" t="s">
        <v>249</v>
      </c>
      <c r="F78" s="188">
        <v>219.45</v>
      </c>
      <c r="G78" s="115">
        <v>266</v>
      </c>
      <c r="H78" s="116" t="s">
        <v>250</v>
      </c>
      <c r="I78" s="188"/>
    </row>
    <row r="79" spans="1:9" ht="17.100000000000001" customHeight="1">
      <c r="A79" s="113">
        <v>201</v>
      </c>
      <c r="B79" s="114" t="s">
        <v>251</v>
      </c>
      <c r="C79" s="187">
        <f>C80+C89+C95+C99+F70+F76+F84+F90+F96+I70+I73+I76+I79+I82+I84+I86+I92</f>
        <v>6080.0499999999993</v>
      </c>
      <c r="D79" s="115">
        <v>234</v>
      </c>
      <c r="E79" s="116" t="s">
        <v>252</v>
      </c>
      <c r="F79" s="188">
        <v>520.02</v>
      </c>
      <c r="G79" s="115">
        <v>267</v>
      </c>
      <c r="H79" s="116" t="s">
        <v>253</v>
      </c>
      <c r="I79" s="187">
        <f>I80+I81</f>
        <v>927.80000000000007</v>
      </c>
    </row>
    <row r="80" spans="1:9" ht="17.100000000000001" customHeight="1">
      <c r="A80" s="113">
        <v>202</v>
      </c>
      <c r="B80" s="116" t="s">
        <v>254</v>
      </c>
      <c r="C80" s="188">
        <f>SUM(C81:C88)</f>
        <v>0</v>
      </c>
      <c r="D80" s="115">
        <v>235</v>
      </c>
      <c r="E80" s="116" t="s">
        <v>255</v>
      </c>
      <c r="F80" s="188"/>
      <c r="G80" s="115">
        <v>268</v>
      </c>
      <c r="H80" s="116" t="s">
        <v>256</v>
      </c>
      <c r="I80" s="188">
        <v>20.2</v>
      </c>
    </row>
    <row r="81" spans="1:9" ht="17.100000000000001" customHeight="1">
      <c r="A81" s="113">
        <v>203</v>
      </c>
      <c r="B81" s="116" t="s">
        <v>91</v>
      </c>
      <c r="C81" s="188"/>
      <c r="D81" s="115">
        <v>236</v>
      </c>
      <c r="E81" s="116" t="s">
        <v>257</v>
      </c>
      <c r="F81" s="188">
        <v>86.38</v>
      </c>
      <c r="G81" s="115">
        <v>269</v>
      </c>
      <c r="H81" s="116" t="s">
        <v>258</v>
      </c>
      <c r="I81" s="188">
        <v>907.6</v>
      </c>
    </row>
    <row r="82" spans="1:9" ht="17.100000000000001" customHeight="1">
      <c r="A82" s="113">
        <v>204</v>
      </c>
      <c r="B82" s="116" t="s">
        <v>85</v>
      </c>
      <c r="C82" s="188"/>
      <c r="D82" s="115">
        <v>237</v>
      </c>
      <c r="E82" s="116" t="s">
        <v>259</v>
      </c>
      <c r="F82" s="188">
        <v>173.4</v>
      </c>
      <c r="G82" s="115">
        <v>270</v>
      </c>
      <c r="H82" s="116" t="s">
        <v>260</v>
      </c>
      <c r="I82" s="188">
        <f>I83</f>
        <v>0</v>
      </c>
    </row>
    <row r="83" spans="1:9" ht="17.100000000000001" customHeight="1">
      <c r="A83" s="113">
        <v>205</v>
      </c>
      <c r="B83" s="116" t="s">
        <v>261</v>
      </c>
      <c r="C83" s="188"/>
      <c r="D83" s="115">
        <v>238</v>
      </c>
      <c r="E83" s="116" t="s">
        <v>262</v>
      </c>
      <c r="F83" s="188">
        <v>863.62</v>
      </c>
      <c r="G83" s="115">
        <v>271</v>
      </c>
      <c r="H83" s="116" t="s">
        <v>263</v>
      </c>
      <c r="I83" s="188"/>
    </row>
    <row r="84" spans="1:9" ht="17.100000000000001" customHeight="1">
      <c r="A84" s="113">
        <v>206</v>
      </c>
      <c r="B84" s="116" t="s">
        <v>264</v>
      </c>
      <c r="C84" s="188"/>
      <c r="D84" s="115">
        <v>239</v>
      </c>
      <c r="E84" s="116" t="s">
        <v>265</v>
      </c>
      <c r="F84" s="188">
        <f>SUM(F85:F89)</f>
        <v>163.99</v>
      </c>
      <c r="G84" s="115">
        <v>272</v>
      </c>
      <c r="H84" s="116" t="s">
        <v>266</v>
      </c>
      <c r="I84" s="188">
        <f>I85</f>
        <v>0</v>
      </c>
    </row>
    <row r="85" spans="1:9" ht="17.100000000000001" customHeight="1">
      <c r="A85" s="113">
        <v>207</v>
      </c>
      <c r="B85" s="116" t="s">
        <v>267</v>
      </c>
      <c r="C85" s="188"/>
      <c r="D85" s="115">
        <v>240</v>
      </c>
      <c r="E85" s="116" t="s">
        <v>268</v>
      </c>
      <c r="F85" s="188">
        <v>21.78</v>
      </c>
      <c r="G85" s="115">
        <v>273</v>
      </c>
      <c r="H85" s="116" t="s">
        <v>269</v>
      </c>
      <c r="I85" s="188"/>
    </row>
    <row r="86" spans="1:9" ht="17.100000000000001" customHeight="1">
      <c r="A86" s="113">
        <v>208</v>
      </c>
      <c r="B86" s="116" t="s">
        <v>270</v>
      </c>
      <c r="C86" s="188"/>
      <c r="D86" s="115">
        <v>241</v>
      </c>
      <c r="E86" s="116" t="s">
        <v>271</v>
      </c>
      <c r="F86" s="188"/>
      <c r="G86" s="115">
        <v>274</v>
      </c>
      <c r="H86" s="116" t="s">
        <v>272</v>
      </c>
      <c r="I86" s="188">
        <f>SUM(I87:I91)</f>
        <v>0</v>
      </c>
    </row>
    <row r="87" spans="1:9" ht="17.100000000000001" customHeight="1">
      <c r="A87" s="113">
        <v>209</v>
      </c>
      <c r="B87" s="116" t="s">
        <v>273</v>
      </c>
      <c r="C87" s="188"/>
      <c r="D87" s="115">
        <v>242</v>
      </c>
      <c r="E87" s="116" t="s">
        <v>274</v>
      </c>
      <c r="F87" s="188"/>
      <c r="G87" s="115">
        <v>275</v>
      </c>
      <c r="H87" s="116" t="s">
        <v>91</v>
      </c>
      <c r="I87" s="188"/>
    </row>
    <row r="88" spans="1:9" ht="17.100000000000001" customHeight="1">
      <c r="A88" s="113">
        <v>210</v>
      </c>
      <c r="B88" s="116" t="s">
        <v>275</v>
      </c>
      <c r="C88" s="188"/>
      <c r="D88" s="115">
        <v>243</v>
      </c>
      <c r="E88" s="116" t="s">
        <v>276</v>
      </c>
      <c r="F88" s="188"/>
      <c r="G88" s="115">
        <v>276</v>
      </c>
      <c r="H88" s="116" t="s">
        <v>85</v>
      </c>
      <c r="I88" s="188"/>
    </row>
    <row r="89" spans="1:9" ht="17.100000000000001" customHeight="1">
      <c r="A89" s="113">
        <v>211</v>
      </c>
      <c r="B89" s="116" t="s">
        <v>277</v>
      </c>
      <c r="C89" s="188">
        <f>SUM(C90:C94)</f>
        <v>19.399999999999999</v>
      </c>
      <c r="D89" s="115">
        <v>244</v>
      </c>
      <c r="E89" s="116" t="s">
        <v>278</v>
      </c>
      <c r="F89" s="188">
        <v>142.21</v>
      </c>
      <c r="G89" s="115">
        <v>277</v>
      </c>
      <c r="H89" s="116" t="s">
        <v>279</v>
      </c>
      <c r="I89" s="188"/>
    </row>
    <row r="90" spans="1:9" ht="17.100000000000001" customHeight="1">
      <c r="A90" s="113">
        <v>212</v>
      </c>
      <c r="B90" s="116" t="s">
        <v>91</v>
      </c>
      <c r="C90" s="188"/>
      <c r="D90" s="115">
        <v>245</v>
      </c>
      <c r="E90" s="116" t="s">
        <v>280</v>
      </c>
      <c r="F90" s="188">
        <f>SUM(F91:F95)</f>
        <v>591.57999999999993</v>
      </c>
      <c r="G90" s="115">
        <v>278</v>
      </c>
      <c r="H90" s="116" t="s">
        <v>118</v>
      </c>
      <c r="I90" s="188"/>
    </row>
    <row r="91" spans="1:9" ht="17.100000000000001" customHeight="1">
      <c r="A91" s="113">
        <v>213</v>
      </c>
      <c r="B91" s="116" t="s">
        <v>85</v>
      </c>
      <c r="C91" s="188"/>
      <c r="D91" s="115">
        <v>246</v>
      </c>
      <c r="E91" s="116" t="s">
        <v>281</v>
      </c>
      <c r="F91" s="188">
        <v>28.8</v>
      </c>
      <c r="G91" s="115">
        <v>279</v>
      </c>
      <c r="H91" s="116" t="s">
        <v>282</v>
      </c>
      <c r="I91" s="188"/>
    </row>
    <row r="92" spans="1:9" ht="17.100000000000001" customHeight="1">
      <c r="A92" s="113">
        <v>214</v>
      </c>
      <c r="B92" s="116" t="s">
        <v>283</v>
      </c>
      <c r="C92" s="188"/>
      <c r="D92" s="115">
        <v>247</v>
      </c>
      <c r="E92" s="116" t="s">
        <v>284</v>
      </c>
      <c r="F92" s="188">
        <v>474.65</v>
      </c>
      <c r="G92" s="115">
        <v>280</v>
      </c>
      <c r="H92" s="116" t="s">
        <v>285</v>
      </c>
      <c r="I92" s="188">
        <f>I93</f>
        <v>158.94</v>
      </c>
    </row>
    <row r="93" spans="1:9" ht="17.100000000000001" customHeight="1">
      <c r="A93" s="113">
        <v>215</v>
      </c>
      <c r="B93" s="116" t="s">
        <v>286</v>
      </c>
      <c r="C93" s="188">
        <v>19.399999999999999</v>
      </c>
      <c r="D93" s="115">
        <v>248</v>
      </c>
      <c r="E93" s="116" t="s">
        <v>287</v>
      </c>
      <c r="F93" s="188">
        <v>88.13</v>
      </c>
      <c r="G93" s="115">
        <v>281</v>
      </c>
      <c r="H93" s="116" t="s">
        <v>288</v>
      </c>
      <c r="I93" s="188">
        <v>158.94</v>
      </c>
    </row>
    <row r="94" spans="1:9" ht="17.100000000000001" customHeight="1">
      <c r="A94" s="113">
        <v>216</v>
      </c>
      <c r="B94" s="116" t="s">
        <v>289</v>
      </c>
      <c r="C94" s="188"/>
      <c r="D94" s="115">
        <v>249</v>
      </c>
      <c r="E94" s="116" t="s">
        <v>290</v>
      </c>
      <c r="F94" s="188"/>
      <c r="G94" s="115">
        <v>282</v>
      </c>
      <c r="H94" s="114" t="s">
        <v>291</v>
      </c>
      <c r="I94" s="188">
        <f>I95+I99+C102+C106+C115+C118+C121+C124+C126+C128+C132</f>
        <v>1854.31</v>
      </c>
    </row>
    <row r="95" spans="1:9" ht="17.100000000000001" customHeight="1">
      <c r="A95" s="113">
        <v>217</v>
      </c>
      <c r="B95" s="116" t="s">
        <v>292</v>
      </c>
      <c r="C95" s="188">
        <f>SUM(C96:C98)</f>
        <v>0</v>
      </c>
      <c r="D95" s="115">
        <v>250</v>
      </c>
      <c r="E95" s="116" t="s">
        <v>293</v>
      </c>
      <c r="F95" s="188"/>
      <c r="G95" s="115">
        <v>283</v>
      </c>
      <c r="H95" s="116" t="s">
        <v>294</v>
      </c>
      <c r="I95" s="188">
        <f>SUM(I96:I98)</f>
        <v>0</v>
      </c>
    </row>
    <row r="96" spans="1:9" ht="17.100000000000001" customHeight="1">
      <c r="A96" s="113">
        <v>218</v>
      </c>
      <c r="B96" s="116" t="s">
        <v>295</v>
      </c>
      <c r="C96" s="188"/>
      <c r="D96" s="115">
        <v>251</v>
      </c>
      <c r="E96" s="116" t="s">
        <v>296</v>
      </c>
      <c r="F96" s="188">
        <f>F97+F98+F99+F100+I68+I69</f>
        <v>1662.42</v>
      </c>
      <c r="G96" s="115">
        <v>284</v>
      </c>
      <c r="H96" s="116" t="s">
        <v>91</v>
      </c>
      <c r="I96" s="188"/>
    </row>
    <row r="97" spans="1:9" ht="17.100000000000001" customHeight="1">
      <c r="A97" s="113">
        <v>219</v>
      </c>
      <c r="B97" s="116" t="s">
        <v>297</v>
      </c>
      <c r="C97" s="188"/>
      <c r="D97" s="115">
        <v>252</v>
      </c>
      <c r="E97" s="116" t="s">
        <v>91</v>
      </c>
      <c r="F97" s="188"/>
      <c r="G97" s="115">
        <v>285</v>
      </c>
      <c r="H97" s="116" t="s">
        <v>85</v>
      </c>
      <c r="I97" s="188"/>
    </row>
    <row r="98" spans="1:9" ht="17.100000000000001" customHeight="1">
      <c r="A98" s="113">
        <v>220</v>
      </c>
      <c r="B98" s="116" t="s">
        <v>298</v>
      </c>
      <c r="C98" s="188"/>
      <c r="D98" s="115">
        <v>253</v>
      </c>
      <c r="E98" s="116" t="s">
        <v>85</v>
      </c>
      <c r="F98" s="188"/>
      <c r="G98" s="115">
        <v>286</v>
      </c>
      <c r="H98" s="116" t="s">
        <v>299</v>
      </c>
      <c r="I98" s="188"/>
    </row>
    <row r="99" spans="1:9" ht="17.100000000000001" customHeight="1">
      <c r="A99" s="113">
        <v>221</v>
      </c>
      <c r="B99" s="116" t="s">
        <v>300</v>
      </c>
      <c r="C99" s="188">
        <f>C100+F68+F69</f>
        <v>10</v>
      </c>
      <c r="D99" s="115">
        <v>254</v>
      </c>
      <c r="E99" s="116" t="s">
        <v>301</v>
      </c>
      <c r="F99" s="188"/>
      <c r="G99" s="115">
        <v>287</v>
      </c>
      <c r="H99" s="116" t="s">
        <v>302</v>
      </c>
      <c r="I99" s="188">
        <f>I100+C101</f>
        <v>0</v>
      </c>
    </row>
    <row r="100" spans="1:9" ht="17.100000000000001" customHeight="1">
      <c r="A100" s="113">
        <v>222</v>
      </c>
      <c r="B100" s="116" t="s">
        <v>303</v>
      </c>
      <c r="C100" s="188">
        <v>10</v>
      </c>
      <c r="D100" s="115">
        <v>255</v>
      </c>
      <c r="E100" s="116" t="s">
        <v>304</v>
      </c>
      <c r="F100" s="188"/>
      <c r="G100" s="115">
        <v>288</v>
      </c>
      <c r="H100" s="116" t="s">
        <v>305</v>
      </c>
      <c r="I100" s="188"/>
    </row>
    <row r="101" spans="1:9" ht="17.100000000000001" customHeight="1">
      <c r="A101" s="113">
        <v>289</v>
      </c>
      <c r="B101" s="116" t="s">
        <v>306</v>
      </c>
      <c r="C101" s="188"/>
      <c r="D101" s="115">
        <v>322</v>
      </c>
      <c r="E101" s="114" t="s">
        <v>307</v>
      </c>
      <c r="F101" s="188">
        <f>F102+F105+F107+F111+F114+F116+F118</f>
        <v>965.99</v>
      </c>
      <c r="G101" s="115">
        <v>355</v>
      </c>
      <c r="H101" s="116" t="s">
        <v>308</v>
      </c>
      <c r="I101" s="188">
        <f>I102</f>
        <v>26</v>
      </c>
    </row>
    <row r="102" spans="1:9" ht="17.100000000000001" customHeight="1">
      <c r="A102" s="113">
        <v>290</v>
      </c>
      <c r="B102" s="116" t="s">
        <v>309</v>
      </c>
      <c r="C102" s="188">
        <f>SUM(C103:C105)</f>
        <v>146.83000000000001</v>
      </c>
      <c r="D102" s="115">
        <v>323</v>
      </c>
      <c r="E102" s="116" t="s">
        <v>310</v>
      </c>
      <c r="F102" s="188">
        <f>F103+F104</f>
        <v>0</v>
      </c>
      <c r="G102" s="115">
        <v>356</v>
      </c>
      <c r="H102" s="116" t="s">
        <v>311</v>
      </c>
      <c r="I102" s="188">
        <v>26</v>
      </c>
    </row>
    <row r="103" spans="1:9" ht="17.100000000000001" customHeight="1">
      <c r="A103" s="113">
        <v>291</v>
      </c>
      <c r="B103" s="116" t="s">
        <v>312</v>
      </c>
      <c r="C103" s="188"/>
      <c r="D103" s="115">
        <v>324</v>
      </c>
      <c r="E103" s="116" t="s">
        <v>91</v>
      </c>
      <c r="F103" s="188"/>
      <c r="G103" s="115">
        <v>357</v>
      </c>
      <c r="H103" s="114" t="s">
        <v>313</v>
      </c>
      <c r="I103" s="188">
        <f>I104+I120+I124+C140+C143+C148+C152</f>
        <v>6194.9800000000005</v>
      </c>
    </row>
    <row r="104" spans="1:9" ht="17.100000000000001" customHeight="1">
      <c r="A104" s="113">
        <v>292</v>
      </c>
      <c r="B104" s="116" t="s">
        <v>314</v>
      </c>
      <c r="C104" s="188">
        <v>146.83000000000001</v>
      </c>
      <c r="D104" s="115">
        <v>325</v>
      </c>
      <c r="E104" s="116" t="s">
        <v>315</v>
      </c>
      <c r="F104" s="188"/>
      <c r="G104" s="115">
        <v>358</v>
      </c>
      <c r="H104" s="116" t="s">
        <v>316</v>
      </c>
      <c r="I104" s="188">
        <f>SUM(I105:I119)</f>
        <v>2638.6800000000003</v>
      </c>
    </row>
    <row r="105" spans="1:9" ht="17.100000000000001" customHeight="1">
      <c r="A105" s="113">
        <v>293</v>
      </c>
      <c r="B105" s="116" t="s">
        <v>317</v>
      </c>
      <c r="C105" s="188"/>
      <c r="D105" s="115">
        <v>326</v>
      </c>
      <c r="E105" s="116" t="s">
        <v>318</v>
      </c>
      <c r="F105" s="188">
        <f>F106</f>
        <v>0</v>
      </c>
      <c r="G105" s="115">
        <v>359</v>
      </c>
      <c r="H105" s="116" t="s">
        <v>91</v>
      </c>
      <c r="I105" s="188"/>
    </row>
    <row r="106" spans="1:9" ht="17.100000000000001" customHeight="1">
      <c r="A106" s="113">
        <v>294</v>
      </c>
      <c r="B106" s="116" t="s">
        <v>319</v>
      </c>
      <c r="C106" s="188">
        <f>SUM(C107:C114)</f>
        <v>0</v>
      </c>
      <c r="D106" s="115">
        <v>327</v>
      </c>
      <c r="E106" s="116" t="s">
        <v>320</v>
      </c>
      <c r="F106" s="188"/>
      <c r="G106" s="115">
        <v>360</v>
      </c>
      <c r="H106" s="116" t="s">
        <v>85</v>
      </c>
      <c r="I106" s="188"/>
    </row>
    <row r="107" spans="1:9" ht="17.100000000000001" customHeight="1">
      <c r="A107" s="113">
        <v>295</v>
      </c>
      <c r="B107" s="116" t="s">
        <v>321</v>
      </c>
      <c r="C107" s="188"/>
      <c r="D107" s="115">
        <v>328</v>
      </c>
      <c r="E107" s="116" t="s">
        <v>322</v>
      </c>
      <c r="F107" s="188">
        <f>SUM(F108:F110)</f>
        <v>273</v>
      </c>
      <c r="G107" s="115">
        <v>361</v>
      </c>
      <c r="H107" s="116" t="s">
        <v>118</v>
      </c>
      <c r="I107" s="188">
        <v>828.58</v>
      </c>
    </row>
    <row r="108" spans="1:9" ht="17.100000000000001" customHeight="1">
      <c r="A108" s="113">
        <v>296</v>
      </c>
      <c r="B108" s="116" t="s">
        <v>323</v>
      </c>
      <c r="C108" s="188"/>
      <c r="D108" s="115">
        <v>329</v>
      </c>
      <c r="E108" s="116" t="s">
        <v>324</v>
      </c>
      <c r="F108" s="188"/>
      <c r="G108" s="115">
        <v>362</v>
      </c>
      <c r="H108" s="116" t="s">
        <v>325</v>
      </c>
      <c r="I108" s="188"/>
    </row>
    <row r="109" spans="1:9" ht="17.100000000000001" customHeight="1">
      <c r="A109" s="113">
        <v>297</v>
      </c>
      <c r="B109" s="116" t="s">
        <v>326</v>
      </c>
      <c r="C109" s="188"/>
      <c r="D109" s="115">
        <v>330</v>
      </c>
      <c r="E109" s="116" t="s">
        <v>327</v>
      </c>
      <c r="F109" s="188"/>
      <c r="G109" s="115">
        <v>363</v>
      </c>
      <c r="H109" s="116" t="s">
        <v>328</v>
      </c>
      <c r="I109" s="188">
        <v>30</v>
      </c>
    </row>
    <row r="110" spans="1:9" ht="17.100000000000001" customHeight="1">
      <c r="A110" s="113">
        <v>298</v>
      </c>
      <c r="B110" s="116" t="s">
        <v>329</v>
      </c>
      <c r="C110" s="188"/>
      <c r="D110" s="115">
        <v>331</v>
      </c>
      <c r="E110" s="116" t="s">
        <v>330</v>
      </c>
      <c r="F110" s="188">
        <v>273</v>
      </c>
      <c r="G110" s="115">
        <v>364</v>
      </c>
      <c r="H110" s="116" t="s">
        <v>331</v>
      </c>
      <c r="I110" s="188">
        <v>9.69</v>
      </c>
    </row>
    <row r="111" spans="1:9" ht="17.100000000000001" customHeight="1">
      <c r="A111" s="113">
        <v>299</v>
      </c>
      <c r="B111" s="116" t="s">
        <v>332</v>
      </c>
      <c r="C111" s="188"/>
      <c r="D111" s="115">
        <v>332</v>
      </c>
      <c r="E111" s="116" t="s">
        <v>333</v>
      </c>
      <c r="F111" s="188">
        <f>F112+F113</f>
        <v>692.99</v>
      </c>
      <c r="G111" s="115">
        <v>365</v>
      </c>
      <c r="H111" s="116" t="s">
        <v>334</v>
      </c>
      <c r="I111" s="188"/>
    </row>
    <row r="112" spans="1:9" ht="17.100000000000001" customHeight="1">
      <c r="A112" s="113">
        <v>300</v>
      </c>
      <c r="B112" s="116" t="s">
        <v>335</v>
      </c>
      <c r="C112" s="188"/>
      <c r="D112" s="115">
        <v>333</v>
      </c>
      <c r="E112" s="116" t="s">
        <v>336</v>
      </c>
      <c r="F112" s="188"/>
      <c r="G112" s="115">
        <v>366</v>
      </c>
      <c r="H112" s="116" t="s">
        <v>337</v>
      </c>
      <c r="I112" s="188"/>
    </row>
    <row r="113" spans="1:9" ht="17.100000000000001" customHeight="1">
      <c r="A113" s="113">
        <v>301</v>
      </c>
      <c r="B113" s="116" t="s">
        <v>338</v>
      </c>
      <c r="C113" s="188"/>
      <c r="D113" s="115">
        <v>334</v>
      </c>
      <c r="E113" s="116" t="s">
        <v>339</v>
      </c>
      <c r="F113" s="188">
        <v>692.99</v>
      </c>
      <c r="G113" s="115">
        <v>367</v>
      </c>
      <c r="H113" s="116" t="s">
        <v>340</v>
      </c>
      <c r="I113" s="188"/>
    </row>
    <row r="114" spans="1:9" ht="17.100000000000001" customHeight="1">
      <c r="A114" s="113">
        <v>302</v>
      </c>
      <c r="B114" s="116" t="s">
        <v>341</v>
      </c>
      <c r="C114" s="188"/>
      <c r="D114" s="115">
        <v>335</v>
      </c>
      <c r="E114" s="116" t="s">
        <v>342</v>
      </c>
      <c r="F114" s="188">
        <f>F115</f>
        <v>0</v>
      </c>
      <c r="G114" s="115">
        <v>368</v>
      </c>
      <c r="H114" s="116" t="s">
        <v>343</v>
      </c>
      <c r="I114" s="188"/>
    </row>
    <row r="115" spans="1:9" ht="17.100000000000001" customHeight="1">
      <c r="A115" s="113">
        <v>303</v>
      </c>
      <c r="B115" s="116" t="s">
        <v>344</v>
      </c>
      <c r="C115" s="188">
        <f>C116+C117</f>
        <v>0</v>
      </c>
      <c r="D115" s="115">
        <v>336</v>
      </c>
      <c r="E115" s="116" t="s">
        <v>345</v>
      </c>
      <c r="F115" s="188"/>
      <c r="G115" s="115">
        <v>369</v>
      </c>
      <c r="H115" s="116" t="s">
        <v>346</v>
      </c>
      <c r="I115" s="188"/>
    </row>
    <row r="116" spans="1:9" ht="17.100000000000001" customHeight="1">
      <c r="A116" s="113">
        <v>304</v>
      </c>
      <c r="B116" s="116" t="s">
        <v>347</v>
      </c>
      <c r="C116" s="188"/>
      <c r="D116" s="115">
        <v>337</v>
      </c>
      <c r="E116" s="116" t="s">
        <v>348</v>
      </c>
      <c r="F116" s="188">
        <f>F117</f>
        <v>0</v>
      </c>
      <c r="G116" s="115">
        <v>370</v>
      </c>
      <c r="H116" s="116" t="s">
        <v>349</v>
      </c>
      <c r="I116" s="188"/>
    </row>
    <row r="117" spans="1:9" ht="17.100000000000001" customHeight="1">
      <c r="A117" s="113">
        <v>305</v>
      </c>
      <c r="B117" s="116" t="s">
        <v>350</v>
      </c>
      <c r="C117" s="188"/>
      <c r="D117" s="115">
        <v>338</v>
      </c>
      <c r="E117" s="116" t="s">
        <v>351</v>
      </c>
      <c r="F117" s="188"/>
      <c r="G117" s="115">
        <v>371</v>
      </c>
      <c r="H117" s="116" t="s">
        <v>352</v>
      </c>
      <c r="I117" s="188">
        <v>45.33</v>
      </c>
    </row>
    <row r="118" spans="1:9" ht="17.100000000000001" customHeight="1">
      <c r="A118" s="113">
        <v>306</v>
      </c>
      <c r="B118" s="116" t="s">
        <v>353</v>
      </c>
      <c r="C118" s="188">
        <f>C119+C120</f>
        <v>546.61</v>
      </c>
      <c r="D118" s="115">
        <v>339</v>
      </c>
      <c r="E118" s="116" t="s">
        <v>354</v>
      </c>
      <c r="F118" s="188">
        <f>F119</f>
        <v>0</v>
      </c>
      <c r="G118" s="115">
        <v>372</v>
      </c>
      <c r="H118" s="116" t="s">
        <v>355</v>
      </c>
      <c r="I118" s="188">
        <v>1297.74</v>
      </c>
    </row>
    <row r="119" spans="1:9" ht="17.100000000000001" customHeight="1">
      <c r="A119" s="113">
        <v>307</v>
      </c>
      <c r="B119" s="116" t="s">
        <v>356</v>
      </c>
      <c r="C119" s="188">
        <v>394.03</v>
      </c>
      <c r="D119" s="115">
        <v>340</v>
      </c>
      <c r="E119" s="116" t="s">
        <v>357</v>
      </c>
      <c r="F119" s="188"/>
      <c r="G119" s="115">
        <v>373</v>
      </c>
      <c r="H119" s="116" t="s">
        <v>358</v>
      </c>
      <c r="I119" s="188">
        <v>427.34</v>
      </c>
    </row>
    <row r="120" spans="1:9" ht="17.100000000000001" customHeight="1">
      <c r="A120" s="113">
        <v>308</v>
      </c>
      <c r="B120" s="116" t="s">
        <v>359</v>
      </c>
      <c r="C120" s="188">
        <v>152.58000000000001</v>
      </c>
      <c r="D120" s="115">
        <v>341</v>
      </c>
      <c r="E120" s="114" t="s">
        <v>360</v>
      </c>
      <c r="F120" s="188">
        <f>F121+F127+F129+F132+I101</f>
        <v>634.6099999999999</v>
      </c>
      <c r="G120" s="115">
        <v>374</v>
      </c>
      <c r="H120" s="116" t="s">
        <v>361</v>
      </c>
      <c r="I120" s="188">
        <f>SUM(I121:I123)</f>
        <v>1267.02</v>
      </c>
    </row>
    <row r="121" spans="1:9" ht="17.100000000000001" customHeight="1">
      <c r="A121" s="113">
        <v>309</v>
      </c>
      <c r="B121" s="116" t="s">
        <v>362</v>
      </c>
      <c r="C121" s="188">
        <f>C122+C123</f>
        <v>942.1</v>
      </c>
      <c r="D121" s="115">
        <v>342</v>
      </c>
      <c r="E121" s="116" t="s">
        <v>363</v>
      </c>
      <c r="F121" s="188">
        <f>SUM(F122:F126)</f>
        <v>319.74</v>
      </c>
      <c r="G121" s="115">
        <v>375</v>
      </c>
      <c r="H121" s="116" t="s">
        <v>364</v>
      </c>
      <c r="I121" s="188">
        <v>1267.02</v>
      </c>
    </row>
    <row r="122" spans="1:9" ht="17.100000000000001" customHeight="1">
      <c r="A122" s="113">
        <v>310</v>
      </c>
      <c r="B122" s="116" t="s">
        <v>365</v>
      </c>
      <c r="C122" s="188"/>
      <c r="D122" s="115">
        <v>343</v>
      </c>
      <c r="E122" s="116" t="s">
        <v>91</v>
      </c>
      <c r="F122" s="188"/>
      <c r="G122" s="115">
        <v>376</v>
      </c>
      <c r="H122" s="116" t="s">
        <v>366</v>
      </c>
      <c r="I122" s="188"/>
    </row>
    <row r="123" spans="1:9" ht="17.100000000000001" customHeight="1">
      <c r="A123" s="113">
        <v>311</v>
      </c>
      <c r="B123" s="116" t="s">
        <v>367</v>
      </c>
      <c r="C123" s="188">
        <v>942.1</v>
      </c>
      <c r="D123" s="115">
        <v>344</v>
      </c>
      <c r="E123" s="116" t="s">
        <v>85</v>
      </c>
      <c r="F123" s="188"/>
      <c r="G123" s="115">
        <v>377</v>
      </c>
      <c r="H123" s="116" t="s">
        <v>368</v>
      </c>
      <c r="I123" s="188"/>
    </row>
    <row r="124" spans="1:9" ht="17.100000000000001" customHeight="1">
      <c r="A124" s="113">
        <v>312</v>
      </c>
      <c r="B124" s="116" t="s">
        <v>369</v>
      </c>
      <c r="C124" s="188">
        <f>C125</f>
        <v>41.54</v>
      </c>
      <c r="D124" s="115">
        <v>345</v>
      </c>
      <c r="E124" s="116" t="s">
        <v>370</v>
      </c>
      <c r="F124" s="188"/>
      <c r="G124" s="115">
        <v>378</v>
      </c>
      <c r="H124" s="116" t="s">
        <v>371</v>
      </c>
      <c r="I124" s="188">
        <f>SUM(I125:I133)+C134+C135+C136+C137+C138+C139</f>
        <v>135.9</v>
      </c>
    </row>
    <row r="125" spans="1:9" ht="17.100000000000001" customHeight="1">
      <c r="A125" s="113">
        <v>313</v>
      </c>
      <c r="B125" s="116" t="s">
        <v>372</v>
      </c>
      <c r="C125" s="188">
        <v>41.54</v>
      </c>
      <c r="D125" s="115">
        <v>346</v>
      </c>
      <c r="E125" s="116" t="s">
        <v>373</v>
      </c>
      <c r="F125" s="188"/>
      <c r="G125" s="115">
        <v>379</v>
      </c>
      <c r="H125" s="116" t="s">
        <v>91</v>
      </c>
      <c r="I125" s="188"/>
    </row>
    <row r="126" spans="1:9" ht="17.100000000000001" customHeight="1">
      <c r="A126" s="113">
        <v>314</v>
      </c>
      <c r="B126" s="116" t="s">
        <v>374</v>
      </c>
      <c r="C126" s="188">
        <f>C127</f>
        <v>0</v>
      </c>
      <c r="D126" s="115">
        <v>347</v>
      </c>
      <c r="E126" s="116" t="s">
        <v>375</v>
      </c>
      <c r="F126" s="188">
        <v>319.74</v>
      </c>
      <c r="G126" s="115">
        <v>380</v>
      </c>
      <c r="H126" s="116" t="s">
        <v>85</v>
      </c>
      <c r="I126" s="188"/>
    </row>
    <row r="127" spans="1:9" ht="17.100000000000001" customHeight="1">
      <c r="A127" s="113">
        <v>315</v>
      </c>
      <c r="B127" s="116" t="s">
        <v>376</v>
      </c>
      <c r="C127" s="188"/>
      <c r="D127" s="115">
        <v>348</v>
      </c>
      <c r="E127" s="116" t="s">
        <v>377</v>
      </c>
      <c r="F127" s="188">
        <f>F128</f>
        <v>0</v>
      </c>
      <c r="G127" s="115">
        <v>381</v>
      </c>
      <c r="H127" s="116" t="s">
        <v>378</v>
      </c>
      <c r="I127" s="188"/>
    </row>
    <row r="128" spans="1:9" ht="17.100000000000001" customHeight="1">
      <c r="A128" s="113">
        <v>316</v>
      </c>
      <c r="B128" s="116" t="s">
        <v>379</v>
      </c>
      <c r="C128" s="188">
        <f>SUM(C129:C131)</f>
        <v>0</v>
      </c>
      <c r="D128" s="115">
        <v>349</v>
      </c>
      <c r="E128" s="116" t="s">
        <v>380</v>
      </c>
      <c r="F128" s="188"/>
      <c r="G128" s="115">
        <v>382</v>
      </c>
      <c r="H128" s="116" t="s">
        <v>381</v>
      </c>
      <c r="I128" s="188">
        <v>135.9</v>
      </c>
    </row>
    <row r="129" spans="1:9" ht="17.100000000000001" customHeight="1">
      <c r="A129" s="113">
        <v>317</v>
      </c>
      <c r="B129" s="116" t="s">
        <v>91</v>
      </c>
      <c r="C129" s="188"/>
      <c r="D129" s="115">
        <v>350</v>
      </c>
      <c r="E129" s="116" t="s">
        <v>382</v>
      </c>
      <c r="F129" s="188">
        <f>SUM(F130:F131)</f>
        <v>3.59</v>
      </c>
      <c r="G129" s="115">
        <v>383</v>
      </c>
      <c r="H129" s="116" t="s">
        <v>383</v>
      </c>
      <c r="I129" s="188"/>
    </row>
    <row r="130" spans="1:9" ht="17.100000000000001" customHeight="1">
      <c r="A130" s="113">
        <v>318</v>
      </c>
      <c r="B130" s="116" t="s">
        <v>384</v>
      </c>
      <c r="C130" s="188"/>
      <c r="D130" s="115">
        <v>351</v>
      </c>
      <c r="E130" s="116" t="s">
        <v>385</v>
      </c>
      <c r="F130" s="188"/>
      <c r="G130" s="115">
        <v>384</v>
      </c>
      <c r="H130" s="116" t="s">
        <v>386</v>
      </c>
      <c r="I130" s="188"/>
    </row>
    <row r="131" spans="1:9" ht="17.100000000000001" customHeight="1">
      <c r="A131" s="113">
        <v>319</v>
      </c>
      <c r="B131" s="116" t="s">
        <v>387</v>
      </c>
      <c r="C131" s="188"/>
      <c r="D131" s="115">
        <v>352</v>
      </c>
      <c r="E131" s="116" t="s">
        <v>388</v>
      </c>
      <c r="F131" s="188">
        <v>3.59</v>
      </c>
      <c r="G131" s="115">
        <v>385</v>
      </c>
      <c r="H131" s="116" t="s">
        <v>389</v>
      </c>
      <c r="I131" s="188"/>
    </row>
    <row r="132" spans="1:9" ht="17.100000000000001" customHeight="1">
      <c r="A132" s="113">
        <v>320</v>
      </c>
      <c r="B132" s="116" t="s">
        <v>390</v>
      </c>
      <c r="C132" s="188">
        <f>C133</f>
        <v>177.23</v>
      </c>
      <c r="D132" s="115">
        <v>353</v>
      </c>
      <c r="E132" s="116" t="s">
        <v>391</v>
      </c>
      <c r="F132" s="188">
        <f t="shared" ref="F132:F137" si="0">F133</f>
        <v>285.27999999999997</v>
      </c>
      <c r="G132" s="115">
        <v>386</v>
      </c>
      <c r="H132" s="116" t="s">
        <v>392</v>
      </c>
      <c r="I132" s="188"/>
    </row>
    <row r="133" spans="1:9" ht="17.100000000000001" customHeight="1">
      <c r="A133" s="113">
        <v>321</v>
      </c>
      <c r="B133" s="116" t="s">
        <v>393</v>
      </c>
      <c r="C133" s="188">
        <v>177.23</v>
      </c>
      <c r="D133" s="115">
        <v>354</v>
      </c>
      <c r="E133" s="116" t="s">
        <v>394</v>
      </c>
      <c r="F133" s="188">
        <v>285.27999999999997</v>
      </c>
      <c r="G133" s="115">
        <v>387</v>
      </c>
      <c r="H133" s="116" t="s">
        <v>395</v>
      </c>
      <c r="I133" s="188"/>
    </row>
    <row r="134" spans="1:9" ht="17.100000000000001" customHeight="1">
      <c r="A134" s="113">
        <v>388</v>
      </c>
      <c r="B134" s="116" t="s">
        <v>396</v>
      </c>
      <c r="C134" s="188"/>
      <c r="D134" s="115">
        <v>421</v>
      </c>
      <c r="E134" s="114" t="s">
        <v>397</v>
      </c>
      <c r="F134" s="188">
        <f>F135+F137+F139+F141+F144</f>
        <v>5</v>
      </c>
      <c r="G134" s="115">
        <v>454</v>
      </c>
      <c r="H134" s="116" t="s">
        <v>398</v>
      </c>
      <c r="I134" s="188"/>
    </row>
    <row r="135" spans="1:9" ht="17.100000000000001" customHeight="1">
      <c r="A135" s="113">
        <v>389</v>
      </c>
      <c r="B135" s="116" t="s">
        <v>399</v>
      </c>
      <c r="C135" s="188"/>
      <c r="D135" s="115">
        <v>422</v>
      </c>
      <c r="E135" s="116" t="s">
        <v>400</v>
      </c>
      <c r="F135" s="188">
        <f t="shared" si="0"/>
        <v>0</v>
      </c>
      <c r="G135" s="115">
        <v>455</v>
      </c>
      <c r="H135" s="116" t="s">
        <v>401</v>
      </c>
      <c r="I135" s="188"/>
    </row>
    <row r="136" spans="1:9" ht="17.100000000000001" customHeight="1">
      <c r="A136" s="113">
        <v>390</v>
      </c>
      <c r="B136" s="116" t="s">
        <v>402</v>
      </c>
      <c r="C136" s="188"/>
      <c r="D136" s="115">
        <v>423</v>
      </c>
      <c r="E136" s="116" t="s">
        <v>403</v>
      </c>
      <c r="F136" s="188"/>
      <c r="G136" s="115">
        <v>456</v>
      </c>
      <c r="H136" s="116" t="s">
        <v>404</v>
      </c>
      <c r="I136" s="188"/>
    </row>
    <row r="137" spans="1:9" ht="17.100000000000001" customHeight="1">
      <c r="A137" s="113">
        <v>391</v>
      </c>
      <c r="B137" s="116" t="s">
        <v>405</v>
      </c>
      <c r="C137" s="188"/>
      <c r="D137" s="115">
        <v>424</v>
      </c>
      <c r="E137" s="116" t="s">
        <v>406</v>
      </c>
      <c r="F137" s="188">
        <f t="shared" si="0"/>
        <v>0</v>
      </c>
      <c r="G137" s="115">
        <v>457</v>
      </c>
      <c r="H137" s="116" t="s">
        <v>407</v>
      </c>
      <c r="I137" s="188"/>
    </row>
    <row r="138" spans="1:9" ht="17.100000000000001" customHeight="1">
      <c r="A138" s="113">
        <v>392</v>
      </c>
      <c r="B138" s="116" t="s">
        <v>408</v>
      </c>
      <c r="C138" s="188"/>
      <c r="D138" s="115">
        <v>425</v>
      </c>
      <c r="E138" s="116" t="s">
        <v>409</v>
      </c>
      <c r="F138" s="188"/>
      <c r="G138" s="115">
        <v>458</v>
      </c>
      <c r="H138" s="116" t="s">
        <v>410</v>
      </c>
      <c r="I138" s="188"/>
    </row>
    <row r="139" spans="1:9" ht="17.100000000000001" customHeight="1">
      <c r="A139" s="113">
        <v>393</v>
      </c>
      <c r="B139" s="116" t="s">
        <v>411</v>
      </c>
      <c r="C139" s="188"/>
      <c r="D139" s="115">
        <v>426</v>
      </c>
      <c r="E139" s="116" t="s">
        <v>412</v>
      </c>
      <c r="F139" s="188">
        <f>F140</f>
        <v>5</v>
      </c>
      <c r="G139" s="115">
        <v>459</v>
      </c>
      <c r="H139" s="116" t="s">
        <v>413</v>
      </c>
      <c r="I139" s="188">
        <f>I140+I141</f>
        <v>0</v>
      </c>
    </row>
    <row r="140" spans="1:9" ht="17.100000000000001" customHeight="1">
      <c r="A140" s="113">
        <v>394</v>
      </c>
      <c r="B140" s="116" t="s">
        <v>414</v>
      </c>
      <c r="C140" s="188">
        <f>C141+C142</f>
        <v>520.49</v>
      </c>
      <c r="D140" s="115">
        <v>427</v>
      </c>
      <c r="E140" s="116" t="s">
        <v>415</v>
      </c>
      <c r="F140" s="188">
        <v>5</v>
      </c>
      <c r="G140" s="115">
        <v>460</v>
      </c>
      <c r="H140" s="116" t="s">
        <v>91</v>
      </c>
      <c r="I140" s="188"/>
    </row>
    <row r="141" spans="1:9" ht="17.100000000000001" customHeight="1">
      <c r="A141" s="113">
        <v>395</v>
      </c>
      <c r="B141" s="116" t="s">
        <v>416</v>
      </c>
      <c r="C141" s="188">
        <v>520.49</v>
      </c>
      <c r="D141" s="115">
        <v>428</v>
      </c>
      <c r="E141" s="116" t="s">
        <v>417</v>
      </c>
      <c r="F141" s="188">
        <f>F142+F143</f>
        <v>0</v>
      </c>
      <c r="G141" s="115">
        <v>461</v>
      </c>
      <c r="H141" s="116" t="s">
        <v>418</v>
      </c>
      <c r="I141" s="188"/>
    </row>
    <row r="142" spans="1:9" ht="17.100000000000001" customHeight="1">
      <c r="A142" s="113">
        <v>396</v>
      </c>
      <c r="B142" s="116" t="s">
        <v>419</v>
      </c>
      <c r="C142" s="188"/>
      <c r="D142" s="115">
        <v>429</v>
      </c>
      <c r="E142" s="116" t="s">
        <v>420</v>
      </c>
      <c r="F142" s="188"/>
      <c r="G142" s="115">
        <v>462</v>
      </c>
      <c r="H142" s="114" t="s">
        <v>421</v>
      </c>
      <c r="I142" s="188">
        <f>I143+I149</f>
        <v>0</v>
      </c>
    </row>
    <row r="143" spans="1:9" ht="17.100000000000001" customHeight="1">
      <c r="A143" s="113">
        <v>397</v>
      </c>
      <c r="B143" s="116" t="s">
        <v>422</v>
      </c>
      <c r="C143" s="188">
        <f>SUM(C144:C147)</f>
        <v>1302.8900000000001</v>
      </c>
      <c r="D143" s="115">
        <v>430</v>
      </c>
      <c r="E143" s="116" t="s">
        <v>423</v>
      </c>
      <c r="F143" s="188"/>
      <c r="G143" s="115">
        <v>463</v>
      </c>
      <c r="H143" s="116" t="s">
        <v>424</v>
      </c>
      <c r="I143" s="188">
        <f>SUM(I144:I148)</f>
        <v>0</v>
      </c>
    </row>
    <row r="144" spans="1:9" ht="17.100000000000001" customHeight="1">
      <c r="A144" s="113">
        <v>398</v>
      </c>
      <c r="B144" s="116" t="s">
        <v>425</v>
      </c>
      <c r="C144" s="188"/>
      <c r="D144" s="115">
        <v>431</v>
      </c>
      <c r="E144" s="116" t="s">
        <v>426</v>
      </c>
      <c r="F144" s="188">
        <f>F145</f>
        <v>0</v>
      </c>
      <c r="G144" s="115">
        <v>464</v>
      </c>
      <c r="H144" s="116" t="s">
        <v>427</v>
      </c>
      <c r="I144" s="188"/>
    </row>
    <row r="145" spans="1:9" ht="17.100000000000001" customHeight="1">
      <c r="A145" s="113">
        <v>399</v>
      </c>
      <c r="B145" s="116" t="s">
        <v>428</v>
      </c>
      <c r="C145" s="188">
        <v>1302.8900000000001</v>
      </c>
      <c r="D145" s="115">
        <v>432</v>
      </c>
      <c r="E145" s="116" t="s">
        <v>429</v>
      </c>
      <c r="F145" s="188"/>
      <c r="G145" s="115">
        <v>465</v>
      </c>
      <c r="H145" s="116" t="s">
        <v>430</v>
      </c>
      <c r="I145" s="188"/>
    </row>
    <row r="146" spans="1:9" ht="17.100000000000001" customHeight="1">
      <c r="A146" s="113">
        <v>400</v>
      </c>
      <c r="B146" s="116" t="s">
        <v>431</v>
      </c>
      <c r="C146" s="188"/>
      <c r="D146" s="115">
        <v>433</v>
      </c>
      <c r="E146" s="114" t="s">
        <v>432</v>
      </c>
      <c r="F146" s="188">
        <f>F147+F151+F154</f>
        <v>0</v>
      </c>
      <c r="G146" s="115">
        <v>466</v>
      </c>
      <c r="H146" s="116" t="s">
        <v>433</v>
      </c>
      <c r="I146" s="188"/>
    </row>
    <row r="147" spans="1:9" ht="17.100000000000001" customHeight="1">
      <c r="A147" s="113">
        <v>401</v>
      </c>
      <c r="B147" s="116" t="s">
        <v>434</v>
      </c>
      <c r="C147" s="188"/>
      <c r="D147" s="115">
        <v>434</v>
      </c>
      <c r="E147" s="116" t="s">
        <v>435</v>
      </c>
      <c r="F147" s="188">
        <f>SUM(F148:F150)</f>
        <v>0</v>
      </c>
      <c r="G147" s="115">
        <v>467</v>
      </c>
      <c r="H147" s="116" t="s">
        <v>436</v>
      </c>
      <c r="I147" s="188"/>
    </row>
    <row r="148" spans="1:9" ht="17.100000000000001" customHeight="1">
      <c r="A148" s="113">
        <v>402</v>
      </c>
      <c r="B148" s="116" t="s">
        <v>437</v>
      </c>
      <c r="C148" s="188">
        <f>SUM(C149:C151)</f>
        <v>0</v>
      </c>
      <c r="D148" s="115">
        <v>435</v>
      </c>
      <c r="E148" s="116" t="s">
        <v>91</v>
      </c>
      <c r="F148" s="188"/>
      <c r="G148" s="115">
        <v>468</v>
      </c>
      <c r="H148" s="116" t="s">
        <v>438</v>
      </c>
      <c r="I148" s="188"/>
    </row>
    <row r="149" spans="1:9" ht="17.100000000000001" customHeight="1">
      <c r="A149" s="113">
        <v>403</v>
      </c>
      <c r="B149" s="116" t="s">
        <v>439</v>
      </c>
      <c r="C149" s="188"/>
      <c r="D149" s="115">
        <v>436</v>
      </c>
      <c r="E149" s="116" t="s">
        <v>85</v>
      </c>
      <c r="F149" s="188"/>
      <c r="G149" s="115">
        <v>469</v>
      </c>
      <c r="H149" s="116" t="s">
        <v>440</v>
      </c>
      <c r="I149" s="188">
        <f>I150+I151</f>
        <v>0</v>
      </c>
    </row>
    <row r="150" spans="1:9" ht="17.100000000000001" customHeight="1">
      <c r="A150" s="113">
        <v>404</v>
      </c>
      <c r="B150" s="116" t="s">
        <v>441</v>
      </c>
      <c r="C150" s="188"/>
      <c r="D150" s="115">
        <v>437</v>
      </c>
      <c r="E150" s="116" t="s">
        <v>442</v>
      </c>
      <c r="F150" s="188"/>
      <c r="G150" s="115">
        <v>470</v>
      </c>
      <c r="H150" s="116" t="s">
        <v>443</v>
      </c>
      <c r="I150" s="188"/>
    </row>
    <row r="151" spans="1:9" ht="17.100000000000001" customHeight="1">
      <c r="A151" s="113">
        <v>405</v>
      </c>
      <c r="B151" s="116" t="s">
        <v>444</v>
      </c>
      <c r="C151" s="188"/>
      <c r="D151" s="115">
        <v>438</v>
      </c>
      <c r="E151" s="116" t="s">
        <v>445</v>
      </c>
      <c r="F151" s="188">
        <f>F152+F153</f>
        <v>0</v>
      </c>
      <c r="G151" s="115">
        <v>471</v>
      </c>
      <c r="H151" s="116" t="s">
        <v>446</v>
      </c>
      <c r="I151" s="188"/>
    </row>
    <row r="152" spans="1:9" ht="17.100000000000001" customHeight="1">
      <c r="A152" s="113">
        <v>406</v>
      </c>
      <c r="B152" s="116" t="s">
        <v>447</v>
      </c>
      <c r="C152" s="188">
        <f>C153</f>
        <v>330</v>
      </c>
      <c r="D152" s="115">
        <v>439</v>
      </c>
      <c r="E152" s="116" t="s">
        <v>85</v>
      </c>
      <c r="F152" s="188"/>
      <c r="G152" s="115">
        <v>472</v>
      </c>
      <c r="H152" s="114" t="s">
        <v>448</v>
      </c>
      <c r="I152" s="188">
        <f>I153+I155</f>
        <v>0</v>
      </c>
    </row>
    <row r="153" spans="1:9" ht="17.100000000000001" customHeight="1">
      <c r="A153" s="113">
        <v>407</v>
      </c>
      <c r="B153" s="116" t="s">
        <v>449</v>
      </c>
      <c r="C153" s="188">
        <v>330</v>
      </c>
      <c r="D153" s="115">
        <v>440</v>
      </c>
      <c r="E153" s="116" t="s">
        <v>450</v>
      </c>
      <c r="F153" s="188"/>
      <c r="G153" s="115">
        <v>473</v>
      </c>
      <c r="H153" s="116" t="s">
        <v>451</v>
      </c>
      <c r="I153" s="188">
        <f>I154</f>
        <v>0</v>
      </c>
    </row>
    <row r="154" spans="1:9" ht="17.100000000000001" customHeight="1">
      <c r="A154" s="113">
        <v>408</v>
      </c>
      <c r="B154" s="114" t="s">
        <v>452</v>
      </c>
      <c r="C154" s="187">
        <f>C155+C164</f>
        <v>149.79</v>
      </c>
      <c r="D154" s="115">
        <v>441</v>
      </c>
      <c r="E154" s="116" t="s">
        <v>453</v>
      </c>
      <c r="F154" s="187">
        <f>F155+F156</f>
        <v>0</v>
      </c>
      <c r="G154" s="115">
        <v>474</v>
      </c>
      <c r="H154" s="116" t="s">
        <v>454</v>
      </c>
      <c r="I154" s="187"/>
    </row>
    <row r="155" spans="1:9" ht="17.100000000000001" customHeight="1">
      <c r="A155" s="113">
        <v>409</v>
      </c>
      <c r="B155" s="116" t="s">
        <v>455</v>
      </c>
      <c r="C155" s="188">
        <f>SUM(C156:C163)</f>
        <v>149.79</v>
      </c>
      <c r="D155" s="115">
        <v>442</v>
      </c>
      <c r="E155" s="116" t="s">
        <v>456</v>
      </c>
      <c r="F155" s="188"/>
      <c r="G155" s="115">
        <v>475</v>
      </c>
      <c r="H155" s="116" t="s">
        <v>457</v>
      </c>
      <c r="I155" s="188">
        <f>I156</f>
        <v>0</v>
      </c>
    </row>
    <row r="156" spans="1:9" ht="17.100000000000001" customHeight="1">
      <c r="A156" s="113">
        <v>410</v>
      </c>
      <c r="B156" s="116" t="s">
        <v>91</v>
      </c>
      <c r="C156" s="188"/>
      <c r="D156" s="115">
        <v>443</v>
      </c>
      <c r="E156" s="116" t="s">
        <v>458</v>
      </c>
      <c r="F156" s="188"/>
      <c r="G156" s="115">
        <v>476</v>
      </c>
      <c r="H156" s="116" t="s">
        <v>459</v>
      </c>
      <c r="I156" s="188"/>
    </row>
    <row r="157" spans="1:9" ht="17.100000000000001" customHeight="1">
      <c r="A157" s="113">
        <v>411</v>
      </c>
      <c r="B157" s="116" t="s">
        <v>85</v>
      </c>
      <c r="C157" s="188"/>
      <c r="D157" s="115">
        <v>444</v>
      </c>
      <c r="E157" s="114" t="s">
        <v>460</v>
      </c>
      <c r="F157" s="188">
        <f>F158+F161</f>
        <v>0</v>
      </c>
      <c r="G157" s="115">
        <v>477</v>
      </c>
      <c r="H157" s="114" t="s">
        <v>461</v>
      </c>
      <c r="I157" s="188">
        <f>I158+I163+I166+C168+C171</f>
        <v>138.19</v>
      </c>
    </row>
    <row r="158" spans="1:9" ht="17.100000000000001" customHeight="1">
      <c r="A158" s="113">
        <v>412</v>
      </c>
      <c r="B158" s="116" t="s">
        <v>462</v>
      </c>
      <c r="C158" s="188"/>
      <c r="D158" s="115">
        <v>445</v>
      </c>
      <c r="E158" s="116" t="s">
        <v>463</v>
      </c>
      <c r="F158" s="188">
        <f>F159+F160</f>
        <v>0</v>
      </c>
      <c r="G158" s="115">
        <v>478</v>
      </c>
      <c r="H158" s="116" t="s">
        <v>464</v>
      </c>
      <c r="I158" s="188">
        <f>SUM(I159:I162)</f>
        <v>138.19</v>
      </c>
    </row>
    <row r="159" spans="1:9" ht="17.100000000000001" customHeight="1">
      <c r="A159" s="113">
        <v>413</v>
      </c>
      <c r="B159" s="116" t="s">
        <v>465</v>
      </c>
      <c r="C159" s="188"/>
      <c r="D159" s="115">
        <v>446</v>
      </c>
      <c r="E159" s="116" t="s">
        <v>91</v>
      </c>
      <c r="F159" s="188"/>
      <c r="G159" s="115">
        <v>479</v>
      </c>
      <c r="H159" s="116" t="s">
        <v>91</v>
      </c>
      <c r="I159" s="188"/>
    </row>
    <row r="160" spans="1:9" ht="17.100000000000001" customHeight="1">
      <c r="A160" s="113">
        <v>414</v>
      </c>
      <c r="B160" s="116" t="s">
        <v>466</v>
      </c>
      <c r="C160" s="188"/>
      <c r="D160" s="115">
        <v>447</v>
      </c>
      <c r="E160" s="116" t="s">
        <v>85</v>
      </c>
      <c r="F160" s="188"/>
      <c r="G160" s="115">
        <v>480</v>
      </c>
      <c r="H160" s="116" t="s">
        <v>467</v>
      </c>
      <c r="I160" s="188">
        <v>138.19</v>
      </c>
    </row>
    <row r="161" spans="1:9" ht="17.100000000000001" customHeight="1">
      <c r="A161" s="113">
        <v>415</v>
      </c>
      <c r="B161" s="116" t="s">
        <v>468</v>
      </c>
      <c r="C161" s="188"/>
      <c r="D161" s="115">
        <v>448</v>
      </c>
      <c r="E161" s="116" t="s">
        <v>469</v>
      </c>
      <c r="F161" s="188">
        <f>F162</f>
        <v>0</v>
      </c>
      <c r="G161" s="115">
        <v>481</v>
      </c>
      <c r="H161" s="116" t="s">
        <v>470</v>
      </c>
      <c r="I161" s="188"/>
    </row>
    <row r="162" spans="1:9" ht="17.100000000000001" customHeight="1">
      <c r="A162" s="113">
        <v>416</v>
      </c>
      <c r="B162" s="116" t="s">
        <v>471</v>
      </c>
      <c r="C162" s="188"/>
      <c r="D162" s="115">
        <v>449</v>
      </c>
      <c r="E162" s="116" t="s">
        <v>472</v>
      </c>
      <c r="F162" s="188"/>
      <c r="G162" s="115">
        <v>482</v>
      </c>
      <c r="H162" s="116" t="s">
        <v>473</v>
      </c>
      <c r="I162" s="188"/>
    </row>
    <row r="163" spans="1:9" ht="17.100000000000001" customHeight="1">
      <c r="A163" s="113">
        <v>417</v>
      </c>
      <c r="B163" s="116" t="s">
        <v>474</v>
      </c>
      <c r="C163" s="188">
        <v>149.79</v>
      </c>
      <c r="D163" s="115">
        <v>450</v>
      </c>
      <c r="E163" s="114" t="s">
        <v>475</v>
      </c>
      <c r="F163" s="188">
        <f>F164+I139</f>
        <v>0</v>
      </c>
      <c r="G163" s="115">
        <v>483</v>
      </c>
      <c r="H163" s="116" t="s">
        <v>476</v>
      </c>
      <c r="I163" s="188">
        <f>I164+I165</f>
        <v>0</v>
      </c>
    </row>
    <row r="164" spans="1:9" ht="17.100000000000001" customHeight="1">
      <c r="A164" s="113">
        <v>418</v>
      </c>
      <c r="B164" s="116" t="s">
        <v>477</v>
      </c>
      <c r="C164" s="188">
        <f>C165+C166</f>
        <v>0</v>
      </c>
      <c r="D164" s="115">
        <v>451</v>
      </c>
      <c r="E164" s="116" t="s">
        <v>478</v>
      </c>
      <c r="F164" s="188">
        <f>F165+F166+I134+I135+I136+I137+I138</f>
        <v>0</v>
      </c>
      <c r="G164" s="115">
        <v>484</v>
      </c>
      <c r="H164" s="116" t="s">
        <v>479</v>
      </c>
      <c r="I164" s="188"/>
    </row>
    <row r="165" spans="1:9" ht="17.100000000000001" customHeight="1">
      <c r="A165" s="113">
        <v>419</v>
      </c>
      <c r="B165" s="116" t="s">
        <v>480</v>
      </c>
      <c r="C165" s="188"/>
      <c r="D165" s="115">
        <v>452</v>
      </c>
      <c r="E165" s="116" t="s">
        <v>91</v>
      </c>
      <c r="F165" s="188"/>
      <c r="G165" s="115">
        <v>485</v>
      </c>
      <c r="H165" s="116" t="s">
        <v>481</v>
      </c>
      <c r="I165" s="188"/>
    </row>
    <row r="166" spans="1:9" ht="17.100000000000001" customHeight="1">
      <c r="A166" s="113">
        <v>420</v>
      </c>
      <c r="B166" s="116" t="s">
        <v>482</v>
      </c>
      <c r="C166" s="188"/>
      <c r="D166" s="115">
        <v>453</v>
      </c>
      <c r="E166" s="116" t="s">
        <v>85</v>
      </c>
      <c r="F166" s="188"/>
      <c r="G166" s="115">
        <v>486</v>
      </c>
      <c r="H166" s="116" t="s">
        <v>483</v>
      </c>
      <c r="I166" s="188">
        <f>C167</f>
        <v>0</v>
      </c>
    </row>
    <row r="167" spans="1:9" ht="17.100000000000001" customHeight="1">
      <c r="A167" s="113">
        <v>487</v>
      </c>
      <c r="B167" s="116" t="s">
        <v>484</v>
      </c>
      <c r="C167" s="188"/>
      <c r="D167" s="115">
        <v>493</v>
      </c>
      <c r="E167" s="114" t="s">
        <v>485</v>
      </c>
      <c r="F167" s="188">
        <f>F168</f>
        <v>0</v>
      </c>
      <c r="G167" s="115">
        <v>499</v>
      </c>
      <c r="H167" s="114" t="s">
        <v>486</v>
      </c>
      <c r="I167" s="188">
        <f>I168</f>
        <v>0</v>
      </c>
    </row>
    <row r="168" spans="1:9" ht="17.100000000000001" customHeight="1">
      <c r="A168" s="113">
        <v>488</v>
      </c>
      <c r="B168" s="116" t="s">
        <v>487</v>
      </c>
      <c r="C168" s="188">
        <f>C169+C170</f>
        <v>0</v>
      </c>
      <c r="D168" s="115">
        <v>494</v>
      </c>
      <c r="E168" s="116" t="s">
        <v>488</v>
      </c>
      <c r="F168" s="188">
        <f>F169</f>
        <v>0</v>
      </c>
      <c r="G168" s="115">
        <v>500</v>
      </c>
      <c r="H168" s="116" t="s">
        <v>489</v>
      </c>
      <c r="I168" s="188"/>
    </row>
    <row r="169" spans="1:9" ht="17.100000000000001" customHeight="1">
      <c r="A169" s="113">
        <v>489</v>
      </c>
      <c r="B169" s="116" t="s">
        <v>490</v>
      </c>
      <c r="C169" s="188"/>
      <c r="D169" s="115">
        <v>495</v>
      </c>
      <c r="E169" s="116" t="s">
        <v>491</v>
      </c>
      <c r="F169" s="188"/>
      <c r="G169" s="115">
        <v>501</v>
      </c>
      <c r="H169" s="116"/>
      <c r="I169" s="188"/>
    </row>
    <row r="170" spans="1:9" ht="17.100000000000001" customHeight="1">
      <c r="A170" s="113">
        <v>490</v>
      </c>
      <c r="B170" s="116" t="s">
        <v>492</v>
      </c>
      <c r="C170" s="188"/>
      <c r="D170" s="115">
        <v>496</v>
      </c>
      <c r="E170" s="114" t="s">
        <v>493</v>
      </c>
      <c r="F170" s="188">
        <f>F171</f>
        <v>0</v>
      </c>
      <c r="G170" s="115">
        <v>502</v>
      </c>
      <c r="H170" s="116"/>
      <c r="I170" s="188"/>
    </row>
    <row r="171" spans="1:9" ht="17.100000000000001" customHeight="1">
      <c r="A171" s="113">
        <v>491</v>
      </c>
      <c r="B171" s="116" t="s">
        <v>494</v>
      </c>
      <c r="C171" s="188">
        <f>C172</f>
        <v>0</v>
      </c>
      <c r="D171" s="115">
        <v>497</v>
      </c>
      <c r="E171" s="116" t="s">
        <v>495</v>
      </c>
      <c r="F171" s="188">
        <f>F172</f>
        <v>0</v>
      </c>
      <c r="G171" s="115">
        <v>503</v>
      </c>
      <c r="H171" s="114"/>
      <c r="I171" s="188"/>
    </row>
    <row r="172" spans="1:9" ht="17.100000000000001" customHeight="1">
      <c r="A172" s="113">
        <v>492</v>
      </c>
      <c r="B172" s="116" t="s">
        <v>496</v>
      </c>
      <c r="C172" s="188"/>
      <c r="D172" s="115">
        <v>498</v>
      </c>
      <c r="E172" s="116" t="s">
        <v>497</v>
      </c>
      <c r="F172" s="188"/>
      <c r="G172" s="115">
        <v>504</v>
      </c>
      <c r="H172" s="116"/>
      <c r="I172" s="188"/>
    </row>
    <row r="173" spans="1:9" customFormat="1" ht="21" customHeight="1">
      <c r="A173" s="17" t="s">
        <v>706</v>
      </c>
      <c r="C173" s="18"/>
      <c r="F173" s="19" t="s">
        <v>707</v>
      </c>
    </row>
  </sheetData>
  <mergeCells count="2">
    <mergeCell ref="A2:I2"/>
    <mergeCell ref="H3:I3"/>
  </mergeCells>
  <phoneticPr fontId="52" type="noConversion"/>
  <pageMargins left="0.6692913385826772" right="0.39370078740157483" top="0.59055118110236227" bottom="0.35433070866141736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zoomScaleSheetLayoutView="100" workbookViewId="0">
      <selection activeCell="F32" sqref="F32"/>
    </sheetView>
  </sheetViews>
  <sheetFormatPr defaultColWidth="7.25" defaultRowHeight="12.75"/>
  <cols>
    <col min="1" max="1" width="6" style="3" customWidth="1"/>
    <col min="2" max="2" width="24.875" style="3" customWidth="1"/>
    <col min="3" max="3" width="11.375" style="3" customWidth="1"/>
    <col min="4" max="4" width="6" style="3" customWidth="1"/>
    <col min="5" max="5" width="24.875" style="3" customWidth="1"/>
    <col min="6" max="6" width="11.375" style="3" customWidth="1"/>
    <col min="7" max="7" width="6" style="3" customWidth="1"/>
    <col min="8" max="8" width="24.875" style="3" customWidth="1"/>
    <col min="9" max="11" width="11.375" style="3" customWidth="1"/>
    <col min="12" max="12" width="7.25" style="3"/>
    <col min="13" max="13" width="7.25" style="3" customWidth="1"/>
    <col min="14" max="16384" width="7.25" style="3"/>
  </cols>
  <sheetData>
    <row r="1" spans="1:11" s="90" customFormat="1" ht="21.95" customHeight="1">
      <c r="A1" s="220" t="s">
        <v>498</v>
      </c>
      <c r="B1" s="221"/>
    </row>
    <row r="2" spans="1:11" s="90" customFormat="1" ht="38.1" customHeight="1">
      <c r="A2" s="222" t="s">
        <v>699</v>
      </c>
      <c r="B2" s="222"/>
      <c r="C2" s="222"/>
      <c r="D2" s="222"/>
      <c r="E2" s="222"/>
      <c r="F2" s="222"/>
      <c r="G2" s="222"/>
      <c r="H2" s="222"/>
      <c r="I2" s="222"/>
      <c r="J2" s="93"/>
      <c r="K2" s="93"/>
    </row>
    <row r="3" spans="1:11" s="90" customFormat="1" ht="21.95" customHeight="1">
      <c r="A3" s="177" t="s">
        <v>681</v>
      </c>
      <c r="H3" s="223" t="s">
        <v>499</v>
      </c>
      <c r="I3" s="224"/>
      <c r="J3" s="105"/>
      <c r="K3" s="105"/>
    </row>
    <row r="4" spans="1:11" s="91" customFormat="1" ht="26.25" customHeight="1">
      <c r="A4" s="94" t="s">
        <v>81</v>
      </c>
      <c r="B4" s="94" t="s">
        <v>500</v>
      </c>
      <c r="C4" s="95" t="s">
        <v>68</v>
      </c>
      <c r="D4" s="94" t="s">
        <v>81</v>
      </c>
      <c r="E4" s="94" t="s">
        <v>500</v>
      </c>
      <c r="F4" s="95" t="s">
        <v>68</v>
      </c>
      <c r="G4" s="94" t="s">
        <v>81</v>
      </c>
      <c r="H4" s="94" t="s">
        <v>500</v>
      </c>
      <c r="I4" s="95" t="s">
        <v>68</v>
      </c>
      <c r="J4" s="106"/>
      <c r="K4" s="106"/>
    </row>
    <row r="5" spans="1:11" s="92" customFormat="1" ht="18" customHeight="1">
      <c r="A5" s="96" t="s">
        <v>501</v>
      </c>
      <c r="B5" s="97" t="s">
        <v>83</v>
      </c>
      <c r="C5" s="189">
        <f>C6+C11+C22+C30+F10+F14+F17+F21+F24+F30+I7+I12+I15+I22+I25</f>
        <v>21669.93</v>
      </c>
      <c r="D5" s="96">
        <v>28</v>
      </c>
      <c r="E5" s="98" t="s">
        <v>502</v>
      </c>
      <c r="F5" s="189"/>
      <c r="G5" s="96">
        <v>55</v>
      </c>
      <c r="H5" s="98" t="s">
        <v>503</v>
      </c>
      <c r="I5" s="189"/>
      <c r="J5" s="107"/>
      <c r="K5" s="107"/>
    </row>
    <row r="6" spans="1:11" s="92" customFormat="1" ht="18" customHeight="1">
      <c r="A6" s="96" t="s">
        <v>504</v>
      </c>
      <c r="B6" s="97" t="s">
        <v>505</v>
      </c>
      <c r="C6" s="189">
        <f>SUM(C7:C10)</f>
        <v>3803.5200000000004</v>
      </c>
      <c r="D6" s="96">
        <v>29</v>
      </c>
      <c r="E6" s="98" t="s">
        <v>506</v>
      </c>
      <c r="F6" s="189"/>
      <c r="G6" s="96">
        <v>56</v>
      </c>
      <c r="H6" s="98" t="s">
        <v>507</v>
      </c>
      <c r="I6" s="189"/>
      <c r="J6" s="107"/>
      <c r="K6" s="107"/>
    </row>
    <row r="7" spans="1:11" s="92" customFormat="1" ht="18" customHeight="1">
      <c r="A7" s="96" t="s">
        <v>508</v>
      </c>
      <c r="B7" s="98" t="s">
        <v>509</v>
      </c>
      <c r="C7" s="190">
        <v>1621.38</v>
      </c>
      <c r="D7" s="96">
        <v>30</v>
      </c>
      <c r="E7" s="98" t="s">
        <v>510</v>
      </c>
      <c r="F7" s="190"/>
      <c r="G7" s="96">
        <v>57</v>
      </c>
      <c r="H7" s="97" t="s">
        <v>511</v>
      </c>
      <c r="I7" s="189">
        <f>SUM(I8:I11)</f>
        <v>0</v>
      </c>
      <c r="J7" s="107"/>
      <c r="K7" s="107"/>
    </row>
    <row r="8" spans="1:11" s="92" customFormat="1" ht="18" customHeight="1">
      <c r="A8" s="96" t="s">
        <v>512</v>
      </c>
      <c r="B8" s="98" t="s">
        <v>513</v>
      </c>
      <c r="C8" s="190">
        <v>877.29</v>
      </c>
      <c r="D8" s="96">
        <v>31</v>
      </c>
      <c r="E8" s="98" t="s">
        <v>514</v>
      </c>
      <c r="F8" s="190"/>
      <c r="G8" s="96">
        <v>58</v>
      </c>
      <c r="H8" s="98" t="s">
        <v>515</v>
      </c>
      <c r="I8" s="190"/>
      <c r="J8" s="107"/>
      <c r="K8" s="107"/>
    </row>
    <row r="9" spans="1:11" s="92" customFormat="1" ht="18" customHeight="1">
      <c r="A9" s="96" t="s">
        <v>516</v>
      </c>
      <c r="B9" s="98" t="s">
        <v>517</v>
      </c>
      <c r="C9" s="190">
        <v>271.83999999999997</v>
      </c>
      <c r="D9" s="96">
        <v>32</v>
      </c>
      <c r="E9" s="98" t="s">
        <v>518</v>
      </c>
      <c r="F9" s="190"/>
      <c r="G9" s="96">
        <v>59</v>
      </c>
      <c r="H9" s="98" t="s">
        <v>519</v>
      </c>
      <c r="I9" s="190"/>
      <c r="J9" s="107"/>
      <c r="K9" s="107"/>
    </row>
    <row r="10" spans="1:11" s="92" customFormat="1" ht="18" customHeight="1">
      <c r="A10" s="96" t="s">
        <v>520</v>
      </c>
      <c r="B10" s="98" t="s">
        <v>521</v>
      </c>
      <c r="C10" s="190">
        <v>1033.01</v>
      </c>
      <c r="D10" s="96">
        <v>33</v>
      </c>
      <c r="E10" s="97" t="s">
        <v>522</v>
      </c>
      <c r="F10" s="189">
        <f>SUM(F11:F13)</f>
        <v>3360.16</v>
      </c>
      <c r="G10" s="96">
        <v>60</v>
      </c>
      <c r="H10" s="98" t="s">
        <v>523</v>
      </c>
      <c r="I10" s="190"/>
      <c r="J10" s="107"/>
      <c r="K10" s="107"/>
    </row>
    <row r="11" spans="1:11" s="92" customFormat="1" ht="18" customHeight="1">
      <c r="A11" s="96" t="s">
        <v>524</v>
      </c>
      <c r="B11" s="97" t="s">
        <v>525</v>
      </c>
      <c r="C11" s="189">
        <f>SUM(C12:C21)</f>
        <v>613.35</v>
      </c>
      <c r="D11" s="96">
        <v>34</v>
      </c>
      <c r="E11" s="98" t="s">
        <v>526</v>
      </c>
      <c r="F11" s="190">
        <v>2084.88</v>
      </c>
      <c r="G11" s="96">
        <v>61</v>
      </c>
      <c r="H11" s="98" t="s">
        <v>527</v>
      </c>
      <c r="I11" s="189"/>
      <c r="J11" s="107"/>
      <c r="K11" s="107"/>
    </row>
    <row r="12" spans="1:11" s="92" customFormat="1" ht="18" customHeight="1">
      <c r="A12" s="96" t="s">
        <v>528</v>
      </c>
      <c r="B12" s="98" t="s">
        <v>529</v>
      </c>
      <c r="C12" s="190">
        <v>133.25</v>
      </c>
      <c r="D12" s="96">
        <v>35</v>
      </c>
      <c r="E12" s="98" t="s">
        <v>530</v>
      </c>
      <c r="F12" s="190">
        <v>256.60000000000002</v>
      </c>
      <c r="G12" s="96">
        <v>62</v>
      </c>
      <c r="H12" s="97" t="s">
        <v>531</v>
      </c>
      <c r="I12" s="189">
        <f>I13+I14</f>
        <v>0</v>
      </c>
      <c r="J12" s="107"/>
      <c r="K12" s="107"/>
    </row>
    <row r="13" spans="1:11" s="92" customFormat="1" ht="18" customHeight="1">
      <c r="A13" s="96" t="s">
        <v>532</v>
      </c>
      <c r="B13" s="98" t="s">
        <v>533</v>
      </c>
      <c r="C13" s="190">
        <v>15.22</v>
      </c>
      <c r="D13" s="96">
        <v>36</v>
      </c>
      <c r="E13" s="98" t="s">
        <v>534</v>
      </c>
      <c r="F13" s="190">
        <v>1018.68</v>
      </c>
      <c r="G13" s="96">
        <v>63</v>
      </c>
      <c r="H13" s="98" t="s">
        <v>535</v>
      </c>
      <c r="I13" s="190"/>
      <c r="J13" s="107"/>
      <c r="K13" s="107"/>
    </row>
    <row r="14" spans="1:11" s="92" customFormat="1" ht="18" customHeight="1">
      <c r="A14" s="96" t="s">
        <v>536</v>
      </c>
      <c r="B14" s="98" t="s">
        <v>537</v>
      </c>
      <c r="C14" s="190">
        <v>1.95</v>
      </c>
      <c r="D14" s="96">
        <v>37</v>
      </c>
      <c r="E14" s="97" t="s">
        <v>538</v>
      </c>
      <c r="F14" s="189">
        <f>F15+F16</f>
        <v>0</v>
      </c>
      <c r="G14" s="96">
        <v>64</v>
      </c>
      <c r="H14" s="98" t="s">
        <v>539</v>
      </c>
      <c r="I14" s="190"/>
      <c r="J14" s="107"/>
      <c r="K14" s="107"/>
    </row>
    <row r="15" spans="1:11" s="92" customFormat="1" ht="18" customHeight="1">
      <c r="A15" s="96" t="s">
        <v>540</v>
      </c>
      <c r="B15" s="98" t="s">
        <v>541</v>
      </c>
      <c r="C15" s="190"/>
      <c r="D15" s="96">
        <v>38</v>
      </c>
      <c r="E15" s="98" t="s">
        <v>542</v>
      </c>
      <c r="F15" s="190"/>
      <c r="G15" s="96">
        <v>65</v>
      </c>
      <c r="H15" s="97" t="s">
        <v>543</v>
      </c>
      <c r="I15" s="189">
        <f>SUM(I16:I21)</f>
        <v>0</v>
      </c>
      <c r="J15" s="107"/>
      <c r="K15" s="107"/>
    </row>
    <row r="16" spans="1:11" s="92" customFormat="1" ht="18" customHeight="1">
      <c r="A16" s="96" t="s">
        <v>544</v>
      </c>
      <c r="B16" s="98" t="s">
        <v>545</v>
      </c>
      <c r="C16" s="190">
        <v>4</v>
      </c>
      <c r="D16" s="96">
        <v>39</v>
      </c>
      <c r="E16" s="98" t="s">
        <v>546</v>
      </c>
      <c r="F16" s="190"/>
      <c r="G16" s="96">
        <v>66</v>
      </c>
      <c r="H16" s="98" t="s">
        <v>547</v>
      </c>
      <c r="I16" s="190"/>
      <c r="J16" s="107"/>
      <c r="K16" s="107"/>
    </row>
    <row r="17" spans="1:11" s="92" customFormat="1" ht="18" customHeight="1">
      <c r="A17" s="96" t="s">
        <v>548</v>
      </c>
      <c r="B17" s="98" t="s">
        <v>549</v>
      </c>
      <c r="C17" s="190">
        <v>21.13</v>
      </c>
      <c r="D17" s="96">
        <v>40</v>
      </c>
      <c r="E17" s="97" t="s">
        <v>550</v>
      </c>
      <c r="F17" s="189">
        <f>SUM(F18:F20)</f>
        <v>509.53</v>
      </c>
      <c r="G17" s="96">
        <v>67</v>
      </c>
      <c r="H17" s="98" t="s">
        <v>551</v>
      </c>
      <c r="I17" s="190"/>
      <c r="J17" s="107"/>
      <c r="K17" s="107"/>
    </row>
    <row r="18" spans="1:11" s="92" customFormat="1" ht="18" customHeight="1">
      <c r="A18" s="96" t="s">
        <v>552</v>
      </c>
      <c r="B18" s="98" t="s">
        <v>553</v>
      </c>
      <c r="C18" s="190"/>
      <c r="D18" s="96">
        <v>41</v>
      </c>
      <c r="E18" s="98" t="s">
        <v>554</v>
      </c>
      <c r="F18" s="190"/>
      <c r="G18" s="96">
        <v>68</v>
      </c>
      <c r="H18" s="98" t="s">
        <v>555</v>
      </c>
      <c r="I18" s="190"/>
      <c r="J18" s="107"/>
      <c r="K18" s="107"/>
    </row>
    <row r="19" spans="1:11" s="92" customFormat="1" ht="18" customHeight="1">
      <c r="A19" s="96" t="s">
        <v>556</v>
      </c>
      <c r="B19" s="98" t="s">
        <v>557</v>
      </c>
      <c r="C19" s="190"/>
      <c r="D19" s="96">
        <v>42</v>
      </c>
      <c r="E19" s="98" t="s">
        <v>558</v>
      </c>
      <c r="F19" s="190"/>
      <c r="G19" s="96">
        <v>69</v>
      </c>
      <c r="H19" s="98" t="s">
        <v>559</v>
      </c>
      <c r="I19" s="190"/>
      <c r="J19" s="107"/>
      <c r="K19" s="107"/>
    </row>
    <row r="20" spans="1:11" s="92" customFormat="1" ht="18" customHeight="1">
      <c r="A20" s="96" t="s">
        <v>560</v>
      </c>
      <c r="B20" s="98" t="s">
        <v>561</v>
      </c>
      <c r="C20" s="190">
        <v>57.38</v>
      </c>
      <c r="D20" s="96">
        <v>43</v>
      </c>
      <c r="E20" s="98" t="s">
        <v>562</v>
      </c>
      <c r="F20" s="190">
        <v>509.53</v>
      </c>
      <c r="G20" s="96">
        <v>70</v>
      </c>
      <c r="H20" s="98" t="s">
        <v>563</v>
      </c>
      <c r="I20" s="190"/>
      <c r="J20" s="107"/>
      <c r="K20" s="107"/>
    </row>
    <row r="21" spans="1:11" s="92" customFormat="1" ht="18" customHeight="1">
      <c r="A21" s="96" t="s">
        <v>564</v>
      </c>
      <c r="B21" s="98" t="s">
        <v>565</v>
      </c>
      <c r="C21" s="190">
        <v>380.42</v>
      </c>
      <c r="D21" s="96">
        <v>44</v>
      </c>
      <c r="E21" s="97" t="s">
        <v>566</v>
      </c>
      <c r="F21" s="189">
        <f>F22+F23</f>
        <v>0</v>
      </c>
      <c r="G21" s="96">
        <v>71</v>
      </c>
      <c r="H21" s="98" t="s">
        <v>567</v>
      </c>
      <c r="I21" s="190"/>
      <c r="J21" s="107"/>
      <c r="K21" s="107"/>
    </row>
    <row r="22" spans="1:11" s="92" customFormat="1" ht="18" customHeight="1">
      <c r="A22" s="96" t="s">
        <v>568</v>
      </c>
      <c r="B22" s="97" t="s">
        <v>569</v>
      </c>
      <c r="C22" s="189">
        <f>SUM(C23:C29)</f>
        <v>4835.82</v>
      </c>
      <c r="D22" s="96">
        <v>45</v>
      </c>
      <c r="E22" s="98" t="s">
        <v>570</v>
      </c>
      <c r="F22" s="189"/>
      <c r="G22" s="96">
        <v>72</v>
      </c>
      <c r="H22" s="97" t="s">
        <v>571</v>
      </c>
      <c r="I22" s="189">
        <f>I23+I24</f>
        <v>0</v>
      </c>
      <c r="J22" s="107"/>
      <c r="K22" s="107"/>
    </row>
    <row r="23" spans="1:11" s="92" customFormat="1" ht="18" customHeight="1">
      <c r="A23" s="96" t="s">
        <v>572</v>
      </c>
      <c r="B23" s="98" t="s">
        <v>573</v>
      </c>
      <c r="C23" s="190"/>
      <c r="D23" s="96">
        <v>46</v>
      </c>
      <c r="E23" s="98" t="s">
        <v>574</v>
      </c>
      <c r="F23" s="190"/>
      <c r="G23" s="96">
        <v>73</v>
      </c>
      <c r="H23" s="98" t="s">
        <v>575</v>
      </c>
      <c r="I23" s="190"/>
      <c r="J23" s="107"/>
      <c r="K23" s="107"/>
    </row>
    <row r="24" spans="1:11" s="92" customFormat="1" ht="18" customHeight="1">
      <c r="A24" s="96" t="s">
        <v>576</v>
      </c>
      <c r="B24" s="98" t="s">
        <v>502</v>
      </c>
      <c r="C24" s="190">
        <v>4809.38</v>
      </c>
      <c r="D24" s="96">
        <v>47</v>
      </c>
      <c r="E24" s="97" t="s">
        <v>577</v>
      </c>
      <c r="F24" s="189">
        <f>SUM(F25:F29)</f>
        <v>7605.45</v>
      </c>
      <c r="G24" s="96">
        <v>74</v>
      </c>
      <c r="H24" s="98" t="s">
        <v>578</v>
      </c>
      <c r="I24" s="190"/>
      <c r="J24" s="107"/>
      <c r="K24" s="107"/>
    </row>
    <row r="25" spans="1:11" s="92" customFormat="1" ht="18" customHeight="1">
      <c r="A25" s="96" t="s">
        <v>579</v>
      </c>
      <c r="B25" s="98" t="s">
        <v>506</v>
      </c>
      <c r="C25" s="190"/>
      <c r="D25" s="96">
        <v>48</v>
      </c>
      <c r="E25" s="98" t="s">
        <v>580</v>
      </c>
      <c r="F25" s="190">
        <v>7105.12</v>
      </c>
      <c r="G25" s="96">
        <v>75</v>
      </c>
      <c r="H25" s="97" t="s">
        <v>485</v>
      </c>
      <c r="I25" s="189">
        <f>SUM(I26:I29)</f>
        <v>0</v>
      </c>
      <c r="J25" s="107"/>
      <c r="K25" s="107"/>
    </row>
    <row r="26" spans="1:11" s="92" customFormat="1" ht="18" customHeight="1">
      <c r="A26" s="96" t="s">
        <v>581</v>
      </c>
      <c r="B26" s="98" t="s">
        <v>582</v>
      </c>
      <c r="C26" s="190"/>
      <c r="D26" s="96">
        <v>49</v>
      </c>
      <c r="E26" s="98" t="s">
        <v>583</v>
      </c>
      <c r="F26" s="190"/>
      <c r="G26" s="96">
        <v>76</v>
      </c>
      <c r="H26" s="98" t="s">
        <v>584</v>
      </c>
      <c r="I26" s="190"/>
      <c r="J26" s="107"/>
      <c r="K26" s="107"/>
    </row>
    <row r="27" spans="1:11" s="92" customFormat="1" ht="18" customHeight="1">
      <c r="A27" s="96" t="s">
        <v>585</v>
      </c>
      <c r="B27" s="98" t="s">
        <v>510</v>
      </c>
      <c r="C27" s="190">
        <v>26.44</v>
      </c>
      <c r="D27" s="96">
        <v>50</v>
      </c>
      <c r="E27" s="98" t="s">
        <v>586</v>
      </c>
      <c r="F27" s="190"/>
      <c r="G27" s="96">
        <v>77</v>
      </c>
      <c r="H27" s="98" t="s">
        <v>587</v>
      </c>
      <c r="I27" s="190"/>
      <c r="J27" s="107"/>
      <c r="K27" s="107"/>
    </row>
    <row r="28" spans="1:11" s="92" customFormat="1" ht="24.75" customHeight="1">
      <c r="A28" s="96" t="s">
        <v>588</v>
      </c>
      <c r="B28" s="98" t="s">
        <v>514</v>
      </c>
      <c r="C28" s="190"/>
      <c r="D28" s="96">
        <v>51</v>
      </c>
      <c r="E28" s="98" t="s">
        <v>589</v>
      </c>
      <c r="F28" s="190">
        <v>500.33</v>
      </c>
      <c r="G28" s="96">
        <v>78</v>
      </c>
      <c r="H28" s="99" t="s">
        <v>590</v>
      </c>
      <c r="I28" s="190"/>
      <c r="J28" s="107"/>
      <c r="K28" s="107"/>
    </row>
    <row r="29" spans="1:11" s="92" customFormat="1" ht="18" customHeight="1">
      <c r="A29" s="96" t="s">
        <v>591</v>
      </c>
      <c r="B29" s="98" t="s">
        <v>518</v>
      </c>
      <c r="C29" s="190"/>
      <c r="D29" s="96">
        <v>52</v>
      </c>
      <c r="E29" s="100" t="s">
        <v>592</v>
      </c>
      <c r="F29" s="190"/>
      <c r="G29" s="96">
        <v>79</v>
      </c>
      <c r="H29" s="98" t="s">
        <v>593</v>
      </c>
      <c r="I29" s="190"/>
      <c r="J29" s="107"/>
      <c r="K29" s="107"/>
    </row>
    <row r="30" spans="1:11" s="92" customFormat="1" ht="18" customHeight="1">
      <c r="A30" s="101" t="s">
        <v>594</v>
      </c>
      <c r="B30" s="102" t="s">
        <v>595</v>
      </c>
      <c r="C30" s="191">
        <f>C31+F5+F6+F7+F8+F9</f>
        <v>0</v>
      </c>
      <c r="D30" s="96">
        <v>53</v>
      </c>
      <c r="E30" s="97" t="s">
        <v>596</v>
      </c>
      <c r="F30" s="191">
        <f>F31+I5+I6</f>
        <v>942.1</v>
      </c>
      <c r="G30" s="96">
        <v>80</v>
      </c>
      <c r="H30" s="100"/>
      <c r="I30" s="191"/>
      <c r="J30" s="107"/>
      <c r="K30" s="107"/>
    </row>
    <row r="31" spans="1:11" ht="18" customHeight="1">
      <c r="A31" s="103">
        <v>27</v>
      </c>
      <c r="B31" s="98" t="s">
        <v>573</v>
      </c>
      <c r="C31" s="192"/>
      <c r="D31" s="96">
        <v>54</v>
      </c>
      <c r="E31" s="98" t="s">
        <v>597</v>
      </c>
      <c r="F31" s="192">
        <v>942.1</v>
      </c>
      <c r="G31" s="96">
        <v>81</v>
      </c>
      <c r="H31" s="104"/>
      <c r="I31" s="192"/>
    </row>
    <row r="32" spans="1:11" customFormat="1" ht="21" customHeight="1">
      <c r="A32" s="17" t="s">
        <v>706</v>
      </c>
      <c r="C32" s="18"/>
      <c r="F32" s="19" t="s">
        <v>707</v>
      </c>
    </row>
  </sheetData>
  <mergeCells count="3">
    <mergeCell ref="A1:B1"/>
    <mergeCell ref="A2:I2"/>
    <mergeCell ref="H3:I3"/>
  </mergeCells>
  <phoneticPr fontId="52" type="noConversion"/>
  <printOptions horizontalCentered="1"/>
  <pageMargins left="0.59055118110236227" right="0.59055118110236227" top="0.78740157480314965" bottom="0.51181102362204722" header="0.51181102362204722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6"/>
  <sheetViews>
    <sheetView zoomScaleSheetLayoutView="100" workbookViewId="0">
      <selection activeCell="C16" sqref="C16"/>
    </sheetView>
  </sheetViews>
  <sheetFormatPr defaultRowHeight="12.75"/>
  <cols>
    <col min="1" max="1" width="35.625" style="72" customWidth="1"/>
    <col min="2" max="3" width="20.625" style="73" customWidth="1"/>
    <col min="4" max="16384" width="9" style="73"/>
  </cols>
  <sheetData>
    <row r="1" spans="1:4" s="71" customFormat="1" ht="21.95" customHeight="1">
      <c r="A1" s="74" t="s">
        <v>598</v>
      </c>
      <c r="B1" s="75"/>
      <c r="C1" s="76"/>
    </row>
    <row r="2" spans="1:4" ht="54.95" customHeight="1">
      <c r="A2" s="225" t="s">
        <v>700</v>
      </c>
      <c r="B2" s="226"/>
      <c r="C2" s="226"/>
    </row>
    <row r="3" spans="1:4" ht="21.95" customHeight="1">
      <c r="A3" s="178" t="s">
        <v>694</v>
      </c>
      <c r="B3" s="77"/>
      <c r="C3" s="78" t="s">
        <v>37</v>
      </c>
    </row>
    <row r="4" spans="1:4" ht="38.1" customHeight="1">
      <c r="A4" s="79" t="s">
        <v>599</v>
      </c>
      <c r="B4" s="80" t="s">
        <v>600</v>
      </c>
      <c r="C4" s="80" t="s">
        <v>601</v>
      </c>
    </row>
    <row r="5" spans="1:4" ht="38.1" customHeight="1">
      <c r="A5" s="81" t="s">
        <v>602</v>
      </c>
      <c r="B5" s="82">
        <f>B6+B7+B10</f>
        <v>21.13</v>
      </c>
      <c r="C5" s="82">
        <f>C6+C7+C10</f>
        <v>21.18</v>
      </c>
      <c r="D5" s="83"/>
    </row>
    <row r="6" spans="1:4" ht="38.1" customHeight="1">
      <c r="A6" s="84" t="s">
        <v>603</v>
      </c>
      <c r="B6" s="85"/>
      <c r="C6" s="85"/>
      <c r="D6" s="83"/>
    </row>
    <row r="7" spans="1:4" ht="38.1" customHeight="1">
      <c r="A7" s="84" t="s">
        <v>604</v>
      </c>
      <c r="B7" s="85">
        <f>B8+B9</f>
        <v>0</v>
      </c>
      <c r="C7" s="85">
        <f>C8+C9</f>
        <v>0</v>
      </c>
      <c r="D7" s="83"/>
    </row>
    <row r="8" spans="1:4" ht="38.1" customHeight="1">
      <c r="A8" s="86" t="s">
        <v>605</v>
      </c>
      <c r="B8" s="87"/>
      <c r="C8" s="87"/>
      <c r="D8" s="83"/>
    </row>
    <row r="9" spans="1:4" ht="38.1" customHeight="1">
      <c r="A9" s="88" t="s">
        <v>606</v>
      </c>
      <c r="B9" s="85"/>
      <c r="C9" s="85"/>
      <c r="D9" s="83"/>
    </row>
    <row r="10" spans="1:4" ht="38.1" customHeight="1">
      <c r="A10" s="84" t="s">
        <v>607</v>
      </c>
      <c r="B10" s="85">
        <v>21.13</v>
      </c>
      <c r="C10" s="85">
        <v>21.18</v>
      </c>
      <c r="D10" s="83"/>
    </row>
    <row r="11" spans="1:4" ht="38.1" customHeight="1">
      <c r="A11" s="89"/>
      <c r="B11" s="85"/>
      <c r="C11" s="82"/>
      <c r="D11" s="83"/>
    </row>
    <row r="12" spans="1:4" ht="38.1" customHeight="1">
      <c r="A12" s="84" t="s">
        <v>608</v>
      </c>
      <c r="B12" s="85">
        <v>15.22</v>
      </c>
      <c r="C12" s="85">
        <v>24.16</v>
      </c>
      <c r="D12" s="83"/>
    </row>
    <row r="13" spans="1:4" ht="38.1" customHeight="1">
      <c r="A13" s="84" t="s">
        <v>609</v>
      </c>
      <c r="B13" s="85">
        <v>1.95</v>
      </c>
      <c r="C13" s="85">
        <v>3.88</v>
      </c>
      <c r="D13" s="83"/>
    </row>
    <row r="14" spans="1:4" ht="38.1" customHeight="1">
      <c r="A14" s="84" t="s">
        <v>610</v>
      </c>
      <c r="B14" s="85">
        <v>1054.93</v>
      </c>
      <c r="C14" s="85">
        <v>977.21</v>
      </c>
      <c r="D14" s="83"/>
    </row>
    <row r="15" spans="1:4" ht="76.5" customHeight="1">
      <c r="A15" s="227" t="s">
        <v>705</v>
      </c>
      <c r="B15" s="228"/>
      <c r="C15" s="228"/>
    </row>
    <row r="16" spans="1:4" customFormat="1" ht="21" customHeight="1">
      <c r="A16" s="30" t="s">
        <v>706</v>
      </c>
      <c r="C16" s="18" t="s">
        <v>707</v>
      </c>
    </row>
  </sheetData>
  <mergeCells count="2">
    <mergeCell ref="A2:C2"/>
    <mergeCell ref="A15:C15"/>
  </mergeCells>
  <phoneticPr fontId="52" type="noConversion"/>
  <printOptions horizontalCentered="1"/>
  <pageMargins left="0.39" right="0.39" top="0.98" bottom="0.79000000000000015" header="0.51" footer="0.5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87"/>
  <sheetViews>
    <sheetView zoomScaleSheetLayoutView="100" workbookViewId="0">
      <selection activeCell="C11" sqref="C11"/>
    </sheetView>
  </sheetViews>
  <sheetFormatPr defaultRowHeight="14.25"/>
  <cols>
    <col min="1" max="1" width="30.625" style="57" customWidth="1"/>
    <col min="2" max="3" width="15.625" style="58" customWidth="1"/>
    <col min="4" max="4" width="15.625" style="57" customWidth="1"/>
    <col min="5" max="5" width="10" style="57" customWidth="1"/>
    <col min="6" max="16384" width="9" style="57"/>
  </cols>
  <sheetData>
    <row r="1" spans="1:5" ht="21.95" customHeight="1">
      <c r="A1" s="59" t="s">
        <v>611</v>
      </c>
    </row>
    <row r="2" spans="1:5" ht="45.95" customHeight="1">
      <c r="A2" s="229" t="s">
        <v>701</v>
      </c>
      <c r="B2" s="229"/>
      <c r="C2" s="229"/>
      <c r="D2" s="229"/>
    </row>
    <row r="3" spans="1:5" ht="21.95" customHeight="1">
      <c r="A3" s="179" t="s">
        <v>694</v>
      </c>
      <c r="D3" s="60" t="s">
        <v>37</v>
      </c>
    </row>
    <row r="4" spans="1:5" s="55" customFormat="1" ht="46.15" customHeight="1">
      <c r="A4" s="61" t="s">
        <v>4</v>
      </c>
      <c r="B4" s="62" t="s">
        <v>39</v>
      </c>
      <c r="C4" s="62" t="s">
        <v>40</v>
      </c>
      <c r="D4" s="63" t="s">
        <v>9</v>
      </c>
    </row>
    <row r="5" spans="1:5" s="55" customFormat="1" ht="46.15" customHeight="1">
      <c r="A5" s="61" t="s">
        <v>35</v>
      </c>
      <c r="B5" s="64">
        <f>SUM(B6:B7)</f>
        <v>0</v>
      </c>
      <c r="C5" s="64">
        <f>SUM(C6:C7)</f>
        <v>0</v>
      </c>
      <c r="D5" s="64">
        <f>SUM(D6:D7)</f>
        <v>0</v>
      </c>
    </row>
    <row r="6" spans="1:5" s="56" customFormat="1" ht="46.15" customHeight="1">
      <c r="A6" s="65" t="s">
        <v>612</v>
      </c>
      <c r="B6" s="66"/>
      <c r="C6" s="66"/>
      <c r="D6" s="67"/>
      <c r="E6" s="68"/>
    </row>
    <row r="7" spans="1:5" s="56" customFormat="1" ht="46.15" customHeight="1">
      <c r="A7" s="65" t="s">
        <v>613</v>
      </c>
      <c r="B7" s="66"/>
      <c r="C7" s="66"/>
      <c r="D7" s="67"/>
      <c r="E7" s="68"/>
    </row>
    <row r="8" spans="1:5" s="56" customFormat="1" ht="46.15" customHeight="1">
      <c r="A8" s="65" t="s">
        <v>614</v>
      </c>
      <c r="B8" s="66"/>
      <c r="C8" s="66"/>
      <c r="D8" s="67"/>
      <c r="E8" s="68"/>
    </row>
    <row r="9" spans="1:5" s="56" customFormat="1" ht="46.15" customHeight="1">
      <c r="A9" s="65" t="s">
        <v>615</v>
      </c>
      <c r="B9" s="66"/>
      <c r="C9" s="66"/>
      <c r="D9" s="67"/>
      <c r="E9" s="68"/>
    </row>
    <row r="10" spans="1:5" ht="28.15" customHeight="1">
      <c r="A10" s="230" t="s">
        <v>616</v>
      </c>
      <c r="B10" s="231"/>
      <c r="C10" s="231"/>
      <c r="D10" s="231"/>
    </row>
    <row r="11" spans="1:5" customFormat="1" ht="21" customHeight="1">
      <c r="A11" s="30" t="s">
        <v>706</v>
      </c>
      <c r="C11" s="18" t="s">
        <v>707</v>
      </c>
    </row>
    <row r="87" spans="1:2">
      <c r="A87" s="69"/>
      <c r="B87" s="70"/>
    </row>
  </sheetData>
  <mergeCells count="2">
    <mergeCell ref="A2:D2"/>
    <mergeCell ref="A10:D10"/>
  </mergeCells>
  <phoneticPr fontId="52" type="noConversion"/>
  <printOptions horizontalCentered="1"/>
  <pageMargins left="0.39" right="0.39" top="0.98" bottom="1" header="0.51" footer="0.5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</vt:i4>
      </vt:variant>
    </vt:vector>
  </HeadingPairs>
  <TitlesOfParts>
    <vt:vector size="13" baseType="lpstr">
      <vt:lpstr>封面 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目录!Print_Titles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2023-08-30T00:55:34Z</cp:lastPrinted>
  <dcterms:created xsi:type="dcterms:W3CDTF">2018-01-04T05:08:08Z</dcterms:created>
  <dcterms:modified xsi:type="dcterms:W3CDTF">2023-09-08T00:20:24Z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04A7949FA34148CCAAA6BD4EE65C9730</vt:lpwstr>
  </property>
</Properties>
</file>