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95" yWindow="0" windowWidth="14610" windowHeight="11760" tabRatio="886" activeTab="1"/>
  </bookViews>
  <sheets>
    <sheet name="汇总 " sheetId="10" r:id="rId1"/>
    <sheet name="小麦完全成本保险" sheetId="8" r:id="rId2"/>
    <sheet name="油菜种植保险" sheetId="11" r:id="rId3"/>
  </sheets>
  <definedNames>
    <definedName name="_xlnm._FilterDatabase" localSheetId="1" hidden="1">小麦完全成本保险!$A$2:$O$39</definedName>
    <definedName name="_xlnm._FilterDatabase" localSheetId="2" hidden="1">油菜种植保险!$A$2:$O$5</definedName>
    <definedName name="_xlnm.Print_Area" localSheetId="0">'汇总 '!$A$1:$S$9</definedName>
    <definedName name="_xlnm.Print_Area" localSheetId="1">小麦完全成本保险!$A$1:$O$38</definedName>
    <definedName name="_xlnm.Print_Titles" localSheetId="0">'汇总 '!$1:$4</definedName>
    <definedName name="_xlnm.Print_Titles" localSheetId="1">小麦完全成本保险!$1:$2</definedName>
    <definedName name="_xlnm.Print_Titles" localSheetId="2">油菜种植保险!$1:$2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/>
  <c r="I39" i="8"/>
  <c r="H39" i="8"/>
  <c r="J3" i="8" l="1"/>
  <c r="G39" i="8"/>
  <c r="J4" i="11"/>
  <c r="J5" i="11"/>
  <c r="J6" i="11"/>
  <c r="J3" i="1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F39" i="8"/>
  <c r="S7" i="10"/>
  <c r="Q7" i="10"/>
  <c r="O7" i="10"/>
  <c r="O8" i="10" s="1"/>
  <c r="K7" i="10"/>
  <c r="I7" i="10"/>
  <c r="I8" i="10" s="1"/>
  <c r="S6" i="10"/>
  <c r="R6" i="10"/>
  <c r="R8" i="10" s="1"/>
  <c r="Q6" i="10"/>
  <c r="O6" i="10"/>
  <c r="K6" i="10"/>
  <c r="F6" i="10"/>
  <c r="I7" i="11"/>
  <c r="H7" i="11"/>
  <c r="G7" i="11"/>
  <c r="F7" i="11"/>
  <c r="M8" i="10"/>
  <c r="G8" i="10"/>
  <c r="C8" i="10"/>
  <c r="B8" i="10"/>
  <c r="J39" i="8" l="1"/>
  <c r="J7" i="11"/>
  <c r="Q8" i="10"/>
  <c r="K8" i="10"/>
  <c r="S8" i="10"/>
</calcChain>
</file>

<file path=xl/sharedStrings.xml><?xml version="1.0" encoding="utf-8"?>
<sst xmlns="http://schemas.openxmlformats.org/spreadsheetml/2006/main" count="311" uniqueCount="181">
  <si>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</si>
  <si>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</si>
  <si>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</si>
  <si>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</si>
  <si>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</si>
  <si>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</si>
  <si>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</si>
  <si>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</si>
  <si>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</si>
  <si>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</si>
  <si>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</si>
  <si>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</si>
  <si>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</si>
  <si>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</si>
  <si>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</si>
  <si>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</si>
  <si>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</si>
  <si>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</si>
  <si>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合计</t>
  </si>
  <si>
    <t xml:space="preserve">  保险公司负责人：                                         保险公司复核人：                               保险公司制表人：</t>
  </si>
  <si>
    <t>序号</t>
  </si>
  <si>
    <t>乡镇</t>
  </si>
  <si>
    <t>保单号</t>
  </si>
  <si>
    <t>被保险人或投保人</t>
  </si>
  <si>
    <t>承保户次</t>
  </si>
  <si>
    <t>总保费（元）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</si>
  <si>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</si>
  <si>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</si>
  <si>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</si>
  <si>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</si>
  <si>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</si>
  <si>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</si>
  <si>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投保人/被保险人</t>
  </si>
  <si>
    <t>种植地址</t>
  </si>
  <si>
    <t>户数</t>
  </si>
  <si>
    <t>数量（亩）</t>
  </si>
  <si>
    <t>农户自缴保费（元）</t>
    <phoneticPr fontId="15" type="noConversion"/>
  </si>
  <si>
    <t>五接镇</t>
    <phoneticPr fontId="15" type="noConversion"/>
  </si>
  <si>
    <t>江苏省南通市通州区五接镇复成圩村委会</t>
    <phoneticPr fontId="15" type="noConversion"/>
  </si>
  <si>
    <t>通州区五接镇王进粮食种植家庭农场</t>
    <phoneticPr fontId="15" type="noConversion"/>
  </si>
  <si>
    <t>夏名财</t>
    <phoneticPr fontId="15" type="noConversion"/>
  </si>
  <si>
    <t>江苏省南通市通州区五接镇桃园村委会</t>
    <phoneticPr fontId="15" type="noConversion"/>
  </si>
  <si>
    <t>南通市百川粮食专业合作社</t>
    <phoneticPr fontId="15" type="noConversion"/>
  </si>
  <si>
    <t>孙学立</t>
    <phoneticPr fontId="15" type="noConversion"/>
  </si>
  <si>
    <t>通州区五接镇超群粮食种植家庭农场</t>
    <phoneticPr fontId="15" type="noConversion"/>
  </si>
  <si>
    <t>江苏省南通市通州区五接镇袁三圩村委会</t>
    <phoneticPr fontId="15" type="noConversion"/>
  </si>
  <si>
    <t>张瞻远</t>
    <phoneticPr fontId="15" type="noConversion"/>
  </si>
  <si>
    <t>南通市通州区五接镇志富草制品专业合作社</t>
    <phoneticPr fontId="15" type="noConversion"/>
  </si>
  <si>
    <t>孙和平</t>
    <phoneticPr fontId="15" type="noConversion"/>
  </si>
  <si>
    <t>王海军</t>
    <phoneticPr fontId="15" type="noConversion"/>
  </si>
  <si>
    <t>江苏省南通市通州区五接镇老木厂村委会</t>
    <phoneticPr fontId="15" type="noConversion"/>
  </si>
  <si>
    <t>南通顺捷农业服务专业合作社</t>
    <phoneticPr fontId="15" type="noConversion"/>
  </si>
  <si>
    <t>梁锦友</t>
    <phoneticPr fontId="15" type="noConversion"/>
  </si>
  <si>
    <t>江苏省南通市通州区五接镇张大圩村委会</t>
    <phoneticPr fontId="15" type="noConversion"/>
  </si>
  <si>
    <t>江苏省南通市通州区五接镇开沙村委会</t>
    <phoneticPr fontId="15" type="noConversion"/>
  </si>
  <si>
    <t>陈美平</t>
    <phoneticPr fontId="15" type="noConversion"/>
  </si>
  <si>
    <t>江苏省南通市通州区五接镇天后宫村委会</t>
    <phoneticPr fontId="15" type="noConversion"/>
  </si>
  <si>
    <t>小麦完全成本保险（江苏）</t>
    <phoneticPr fontId="15" type="noConversion"/>
  </si>
  <si>
    <t>油菜种植保险</t>
    <phoneticPr fontId="15" type="noConversion"/>
  </si>
  <si>
    <t>4%</t>
    <phoneticPr fontId="15" type="noConversion"/>
  </si>
  <si>
    <t>23108232060724000001</t>
    <phoneticPr fontId="15" type="noConversion"/>
  </si>
  <si>
    <t>23108232060724000002</t>
    <phoneticPr fontId="15" type="noConversion"/>
  </si>
  <si>
    <t>23108232060724000003</t>
    <phoneticPr fontId="15" type="noConversion"/>
  </si>
  <si>
    <t>23108232060724000004</t>
    <phoneticPr fontId="15" type="noConversion"/>
  </si>
  <si>
    <t>231G8232060724000001</t>
    <phoneticPr fontId="15" type="noConversion"/>
  </si>
  <si>
    <t>231G8232060724000002</t>
    <phoneticPr fontId="15" type="noConversion"/>
  </si>
  <si>
    <t>231G8232060724000003</t>
    <phoneticPr fontId="15" type="noConversion"/>
  </si>
  <si>
    <t>231G8232060724000004</t>
    <phoneticPr fontId="15" type="noConversion"/>
  </si>
  <si>
    <t>231G8232060724000005</t>
    <phoneticPr fontId="15" type="noConversion"/>
  </si>
  <si>
    <t>顾建峰</t>
    <phoneticPr fontId="15" type="noConversion"/>
  </si>
  <si>
    <t>231G8232060724000006</t>
    <phoneticPr fontId="15" type="noConversion"/>
  </si>
  <si>
    <t>陶成</t>
    <phoneticPr fontId="15" type="noConversion"/>
  </si>
  <si>
    <t>231G8232060724000007</t>
    <phoneticPr fontId="15" type="noConversion"/>
  </si>
  <si>
    <t>231G8232060724000008</t>
    <phoneticPr fontId="15" type="noConversion"/>
  </si>
  <si>
    <t>陈清华</t>
    <phoneticPr fontId="15" type="noConversion"/>
  </si>
  <si>
    <t>231G8232060724000009</t>
    <phoneticPr fontId="15" type="noConversion"/>
  </si>
  <si>
    <t>王勇</t>
    <phoneticPr fontId="15" type="noConversion"/>
  </si>
  <si>
    <t>231G823206072400000A</t>
    <phoneticPr fontId="15" type="noConversion"/>
  </si>
  <si>
    <t>231G823206072400000B</t>
    <phoneticPr fontId="15" type="noConversion"/>
  </si>
  <si>
    <t>231G823206072400000C</t>
    <phoneticPr fontId="15" type="noConversion"/>
  </si>
  <si>
    <t>231G823206072400000D</t>
    <phoneticPr fontId="15" type="noConversion"/>
  </si>
  <si>
    <t>231G823206072400000E</t>
    <phoneticPr fontId="15" type="noConversion"/>
  </si>
  <si>
    <t>231G823206072400000F</t>
    <phoneticPr fontId="15" type="noConversion"/>
  </si>
  <si>
    <t>231G823206072400000G</t>
    <phoneticPr fontId="15" type="noConversion"/>
  </si>
  <si>
    <t>231G823206072400000H</t>
    <phoneticPr fontId="15" type="noConversion"/>
  </si>
  <si>
    <t>231G823206072400000J</t>
    <phoneticPr fontId="15" type="noConversion"/>
  </si>
  <si>
    <t>231G823206072400000K</t>
    <phoneticPr fontId="15" type="noConversion"/>
  </si>
  <si>
    <t>231G823206072400000L</t>
    <phoneticPr fontId="15" type="noConversion"/>
  </si>
  <si>
    <t>231G823206072400000M</t>
    <phoneticPr fontId="15" type="noConversion"/>
  </si>
  <si>
    <t>231G823206072400000N</t>
    <phoneticPr fontId="15" type="noConversion"/>
  </si>
  <si>
    <t>231G823206072400000P</t>
    <phoneticPr fontId="15" type="noConversion"/>
  </si>
  <si>
    <t>马翔翔</t>
    <phoneticPr fontId="15" type="noConversion"/>
  </si>
  <si>
    <t>231G823206072400000Q</t>
    <phoneticPr fontId="15" type="noConversion"/>
  </si>
  <si>
    <t>231G823206072400000R</t>
    <phoneticPr fontId="15" type="noConversion"/>
  </si>
  <si>
    <t>231G823206072400000S</t>
    <phoneticPr fontId="15" type="noConversion"/>
  </si>
  <si>
    <t>231G823206072400000T</t>
    <phoneticPr fontId="15" type="noConversion"/>
  </si>
  <si>
    <t>231G823206072400000U</t>
    <phoneticPr fontId="15" type="noConversion"/>
  </si>
  <si>
    <t>231G823206072400000V</t>
    <phoneticPr fontId="15" type="noConversion"/>
  </si>
  <si>
    <t>231G823206072400000W</t>
    <phoneticPr fontId="15" type="noConversion"/>
  </si>
  <si>
    <t>231G823206072400000X</t>
    <phoneticPr fontId="15" type="noConversion"/>
  </si>
  <si>
    <t>231G823206072400000Y</t>
    <phoneticPr fontId="15" type="noConversion"/>
  </si>
  <si>
    <t>标的地址</t>
    <phoneticPr fontId="15" type="noConversion"/>
  </si>
  <si>
    <t>江苏省南通市通州区五接镇李港村委会</t>
    <phoneticPr fontId="15" type="noConversion"/>
  </si>
  <si>
    <t>保单号</t>
    <phoneticPr fontId="15" type="noConversion"/>
  </si>
  <si>
    <t>南通市通州区五接镇李港村袁振华等2户</t>
    <phoneticPr fontId="15" type="noConversion"/>
  </si>
  <si>
    <t>南通市通州区五接镇桃园村施保华等37户</t>
    <phoneticPr fontId="15" type="noConversion"/>
  </si>
  <si>
    <t>王锦海</t>
    <phoneticPr fontId="15" type="noConversion"/>
  </si>
  <si>
    <t>889973001489</t>
    <phoneticPr fontId="15" type="noConversion"/>
  </si>
  <si>
    <t>c00242001101</t>
    <phoneticPr fontId="15" type="noConversion"/>
  </si>
  <si>
    <t>889977001093</t>
    <phoneticPr fontId="15" type="noConversion"/>
  </si>
  <si>
    <t>吴舒瑶</t>
    <phoneticPr fontId="15" type="noConversion"/>
  </si>
  <si>
    <t>其中余12.6为李港村散户保费</t>
    <phoneticPr fontId="15" type="noConversion"/>
  </si>
  <si>
    <t>c00222001040</t>
    <phoneticPr fontId="15" type="noConversion"/>
  </si>
  <si>
    <t>陈凯</t>
    <phoneticPr fontId="15" type="noConversion"/>
  </si>
  <si>
    <t>999922001396</t>
    <phoneticPr fontId="15" type="noConversion"/>
  </si>
  <si>
    <t>c00241001033</t>
    <phoneticPr fontId="15" type="noConversion"/>
  </si>
  <si>
    <t>c00242000445</t>
    <phoneticPr fontId="15" type="noConversion"/>
  </si>
  <si>
    <t>6000/3800</t>
    <phoneticPr fontId="15" type="noConversion"/>
  </si>
  <si>
    <t>c00218002458/999934002438</t>
    <phoneticPr fontId="15" type="noConversion"/>
  </si>
  <si>
    <t>余200退农户</t>
    <phoneticPr fontId="15" type="noConversion"/>
  </si>
  <si>
    <t>马海霞</t>
    <phoneticPr fontId="15" type="noConversion"/>
  </si>
  <si>
    <t>889973000880</t>
    <phoneticPr fontId="15" type="noConversion"/>
  </si>
  <si>
    <t>999943001268</t>
    <phoneticPr fontId="15" type="noConversion"/>
  </si>
  <si>
    <t>999922002831</t>
    <phoneticPr fontId="15" type="noConversion"/>
  </si>
  <si>
    <t>999935000447</t>
    <phoneticPr fontId="15" type="noConversion"/>
  </si>
  <si>
    <t>999952002704</t>
    <phoneticPr fontId="15" type="noConversion"/>
  </si>
  <si>
    <t>999921000867</t>
    <phoneticPr fontId="15" type="noConversion"/>
  </si>
  <si>
    <t>999955000516</t>
    <phoneticPr fontId="15" type="noConversion"/>
  </si>
  <si>
    <t>998845002272</t>
    <phoneticPr fontId="15" type="noConversion"/>
  </si>
  <si>
    <t>罗园喜</t>
    <phoneticPr fontId="15" type="noConversion"/>
  </si>
  <si>
    <t>999934001980</t>
    <phoneticPr fontId="15" type="noConversion"/>
  </si>
  <si>
    <t>999907002036</t>
    <phoneticPr fontId="15" type="noConversion"/>
  </si>
  <si>
    <t>752/2680</t>
    <phoneticPr fontId="15" type="noConversion"/>
  </si>
  <si>
    <t>c00214001998/C00217000440</t>
    <phoneticPr fontId="15" type="noConversion"/>
  </si>
  <si>
    <t>邓颖</t>
    <phoneticPr fontId="15" type="noConversion"/>
  </si>
  <si>
    <t>889975000945</t>
    <phoneticPr fontId="15" type="noConversion"/>
  </si>
  <si>
    <t>88997801140</t>
    <phoneticPr fontId="15" type="noConversion"/>
  </si>
  <si>
    <t>c00218000393</t>
    <phoneticPr fontId="15" type="noConversion"/>
  </si>
  <si>
    <t>c00235000946</t>
    <phoneticPr fontId="15" type="noConversion"/>
  </si>
  <si>
    <t>c00240000792</t>
    <phoneticPr fontId="15" type="noConversion"/>
  </si>
  <si>
    <t>999919000955</t>
    <phoneticPr fontId="15" type="noConversion"/>
  </si>
  <si>
    <t>999949000664</t>
    <phoneticPr fontId="15" type="noConversion"/>
  </si>
  <si>
    <t>c00249003100</t>
    <phoneticPr fontId="15" type="noConversion"/>
  </si>
  <si>
    <t>889912000993</t>
    <phoneticPr fontId="15" type="noConversion"/>
  </si>
  <si>
    <t>8899830027645</t>
    <phoneticPr fontId="15" type="noConversion"/>
  </si>
  <si>
    <t>998117002179</t>
    <phoneticPr fontId="15" type="noConversion"/>
  </si>
  <si>
    <t>王进</t>
    <phoneticPr fontId="15" type="noConversion"/>
  </si>
  <si>
    <t>8899678000613</t>
    <phoneticPr fontId="15" type="noConversion"/>
  </si>
  <si>
    <t>C00251000610</t>
    <phoneticPr fontId="15" type="noConversion"/>
  </si>
  <si>
    <t>c00231000957</t>
    <phoneticPr fontId="15" type="noConversion"/>
  </si>
  <si>
    <t>2023/12/14</t>
    <phoneticPr fontId="15" type="noConversion"/>
  </si>
  <si>
    <t>2023/12/13</t>
    <phoneticPr fontId="15" type="noConversion"/>
  </si>
  <si>
    <t xml:space="preserve">2023/2/23 2023/2/27   </t>
    <phoneticPr fontId="15" type="noConversion"/>
  </si>
  <si>
    <t>吴书瑶</t>
    <phoneticPr fontId="15" type="noConversion"/>
  </si>
  <si>
    <t>其中12为李港村袁振华保费</t>
    <phoneticPr fontId="15" type="noConversion"/>
  </si>
  <si>
    <t>吴铃铃</t>
    <phoneticPr fontId="15" type="noConversion"/>
  </si>
  <si>
    <t>999913000458</t>
    <phoneticPr fontId="15" type="noConversion"/>
  </si>
  <si>
    <t>C00221000519</t>
    <phoneticPr fontId="15" type="noConversion"/>
  </si>
  <si>
    <r>
      <t>种植业保险汇总表</t>
    </r>
    <r>
      <rPr>
        <b/>
        <sz val="10"/>
        <rFont val="宋体"/>
        <family val="3"/>
        <charset val="134"/>
      </rPr>
      <t>（2024.1.1-2.29）</t>
    </r>
    <phoneticPr fontId="15" type="noConversion"/>
  </si>
  <si>
    <t>申请单位（业务章）：紫金财产保险股份有限公司南通中心支公司</t>
    <phoneticPr fontId="15" type="noConversion"/>
  </si>
  <si>
    <r>
      <t>小麦完全成本保险（单位保额1000元/亩，费率4%,保期</t>
    </r>
    <r>
      <rPr>
        <b/>
        <sz val="10"/>
        <rFont val="宋体"/>
        <family val="3"/>
        <charset val="134"/>
        <scheme val="minor"/>
      </rPr>
      <t>2024.01.01-2024.2.29</t>
    </r>
    <r>
      <rPr>
        <b/>
        <sz val="12"/>
        <rFont val="宋体"/>
        <family val="3"/>
        <charset val="134"/>
        <scheme val="minor"/>
      </rPr>
      <t xml:space="preserve">） </t>
    </r>
    <phoneticPr fontId="15" type="noConversion"/>
  </si>
  <si>
    <t>南通市百川粮食专业合作社</t>
    <phoneticPr fontId="15" type="noConversion"/>
  </si>
  <si>
    <t>南通顺捷农业服务专业合作社</t>
    <phoneticPr fontId="15" type="noConversion"/>
  </si>
  <si>
    <t>孙学立</t>
    <phoneticPr fontId="15" type="noConversion"/>
  </si>
  <si>
    <t>李娟</t>
    <phoneticPr fontId="15" type="noConversion"/>
  </si>
  <si>
    <t>王小勇</t>
    <phoneticPr fontId="15" type="noConversion"/>
  </si>
  <si>
    <t>马翔翔</t>
    <phoneticPr fontId="15" type="noConversion"/>
  </si>
  <si>
    <t>南通市通州区五接镇志富草制品专业合作社</t>
    <phoneticPr fontId="15" type="noConversion"/>
  </si>
  <si>
    <t>袁振华</t>
    <phoneticPr fontId="15" type="noConversion"/>
  </si>
  <si>
    <t>南通市百川粮食专业合作社</t>
    <phoneticPr fontId="15" type="noConversion"/>
  </si>
  <si>
    <t>李友</t>
    <phoneticPr fontId="15" type="noConversion"/>
  </si>
  <si>
    <t>通州区五接镇凯凯粮食种植家庭农场</t>
    <phoneticPr fontId="15" type="noConversion"/>
  </si>
  <si>
    <t>南通复成农机专业合作社</t>
    <phoneticPr fontId="15" type="noConversion"/>
  </si>
  <si>
    <t>通州区五接镇王进粮食种植家庭农场</t>
    <phoneticPr fontId="15" type="noConversion"/>
  </si>
  <si>
    <t>李才山</t>
    <phoneticPr fontId="15" type="noConversion"/>
  </si>
  <si>
    <t>南通市通州区五接镇张大圩村村民委员会</t>
    <phoneticPr fontId="15" type="noConversion"/>
  </si>
  <si>
    <t>孙和平</t>
    <phoneticPr fontId="15" type="noConversion"/>
  </si>
  <si>
    <t>南通市通州区五接镇志富草制品专业合作社</t>
    <phoneticPr fontId="15" type="noConversion"/>
  </si>
  <si>
    <r>
      <t>油菜种植保险（单位保额700元/亩，费率2%,保期</t>
    </r>
    <r>
      <rPr>
        <b/>
        <sz val="10"/>
        <rFont val="宋体"/>
        <family val="3"/>
        <charset val="134"/>
        <scheme val="minor"/>
      </rPr>
      <t>2024.01.01-2024.2.29</t>
    </r>
    <r>
      <rPr>
        <b/>
        <sz val="12"/>
        <rFont val="宋体"/>
        <family val="3"/>
        <charset val="134"/>
        <scheme val="minor"/>
      </rPr>
      <t>）</t>
    </r>
    <phoneticPr fontId="15" type="noConversion"/>
  </si>
  <si>
    <t>同上</t>
    <phoneticPr fontId="15" type="noConversion"/>
  </si>
  <si>
    <t>同上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</si>
</sst>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 "/>
    <numFmt numFmtId="178" formatCode="000000"/>
    <numFmt numFmtId="179" formatCode="0.00_);[Red]\(0.00\)"/>
  </numFmts>
  <fonts count="25" x14ac:knownFonts="1">
    <font>
      <sz val="12"/>
      <name val="宋体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3" fillId="5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</cellStyleXfs>
  <cellXfs count="95">
    <xf numFmtId="0" fontId="0" fillId="0" borderId="0" xfId="0"/>
    <xf numFmtId="0" fontId="2" fillId="3" borderId="0" xfId="57" applyFont="1" applyFill="1"/>
    <xf numFmtId="0" fontId="3" fillId="0" borderId="0" xfId="57" applyFont="1"/>
    <xf numFmtId="0" fontId="4" fillId="3" borderId="0" xfId="57" applyFont="1" applyFill="1" applyAlignment="1">
      <alignment horizontal="center" vertical="center" wrapText="1"/>
    </xf>
    <xf numFmtId="0" fontId="6" fillId="3" borderId="0" xfId="57" applyFont="1" applyFill="1"/>
    <xf numFmtId="0" fontId="14" fillId="0" borderId="0" xfId="57"/>
    <xf numFmtId="179" fontId="14" fillId="0" borderId="0" xfId="57" applyNumberFormat="1"/>
    <xf numFmtId="10" fontId="14" fillId="0" borderId="0" xfId="57" applyNumberFormat="1"/>
    <xf numFmtId="177" fontId="14" fillId="0" borderId="0" xfId="57" applyNumberFormat="1"/>
    <xf numFmtId="179" fontId="14" fillId="3" borderId="0" xfId="57" applyNumberFormat="1" applyFill="1"/>
    <xf numFmtId="0" fontId="14" fillId="3" borderId="0" xfId="57" applyFill="1"/>
    <xf numFmtId="177" fontId="1" fillId="0" borderId="1" xfId="57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9" fontId="1" fillId="0" borderId="1" xfId="57" applyNumberFormat="1" applyFont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179" fontId="4" fillId="0" borderId="1" xfId="57" applyNumberFormat="1" applyFont="1" applyBorder="1" applyAlignment="1">
      <alignment horizontal="center" vertical="center" wrapText="1"/>
    </xf>
    <xf numFmtId="9" fontId="4" fillId="0" borderId="1" xfId="57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7" fontId="4" fillId="0" borderId="0" xfId="57" applyNumberFormat="1" applyFont="1"/>
    <xf numFmtId="179" fontId="5" fillId="0" borderId="0" xfId="57" applyNumberFormat="1" applyFont="1" applyAlignment="1">
      <alignment horizontal="center" vertical="center" wrapText="1"/>
    </xf>
    <xf numFmtId="177" fontId="14" fillId="3" borderId="0" xfId="57" applyNumberFormat="1" applyFill="1"/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77" fontId="19" fillId="0" borderId="1" xfId="24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178" fontId="22" fillId="0" borderId="0" xfId="0" applyNumberFormat="1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4" fillId="0" borderId="1" xfId="57" applyNumberFormat="1" applyFont="1" applyBorder="1" applyAlignment="1">
      <alignment horizontal="center" vertical="center" wrapText="1"/>
    </xf>
    <xf numFmtId="14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2" fillId="0" borderId="1" xfId="0" applyNumberFormat="1" applyFont="1" applyBorder="1" applyAlignment="1">
      <alignment wrapText="1"/>
    </xf>
    <xf numFmtId="49" fontId="22" fillId="0" borderId="0" xfId="0" applyNumberFormat="1" applyFont="1" applyAlignment="1">
      <alignment wrapText="1"/>
    </xf>
    <xf numFmtId="14" fontId="19" fillId="0" borderId="1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177" fontId="23" fillId="3" borderId="1" xfId="0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49" fontId="23" fillId="3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/>
    <xf numFmtId="178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0" fontId="7" fillId="0" borderId="0" xfId="57" applyFont="1" applyAlignment="1">
      <alignment horizontal="center" vertical="center" wrapText="1"/>
    </xf>
    <xf numFmtId="9" fontId="7" fillId="0" borderId="0" xfId="57" applyNumberFormat="1" applyFont="1" applyAlignment="1">
      <alignment horizontal="center" vertical="center" wrapText="1"/>
    </xf>
    <xf numFmtId="0" fontId="5" fillId="0" borderId="0" xfId="57" applyFont="1" applyAlignment="1">
      <alignment horizontal="left" vertical="center" wrapText="1"/>
    </xf>
    <xf numFmtId="177" fontId="1" fillId="0" borderId="1" xfId="57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5" fillId="0" borderId="2" xfId="57" applyFont="1" applyBorder="1" applyAlignment="1">
      <alignment horizontal="left" vertical="center" wrapText="1"/>
    </xf>
    <xf numFmtId="179" fontId="5" fillId="0" borderId="0" xfId="0" applyNumberFormat="1" applyFont="1" applyAlignment="1">
      <alignment vertical="center" wrapText="1"/>
    </xf>
    <xf numFmtId="179" fontId="5" fillId="0" borderId="0" xfId="0" applyNumberFormat="1" applyFont="1" applyAlignment="1">
      <alignment vertical="center"/>
    </xf>
    <xf numFmtId="0" fontId="1" fillId="0" borderId="1" xfId="57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57" applyNumberFormat="1" applyFont="1" applyBorder="1" applyAlignment="1">
      <alignment horizontal="center" vertical="center" wrapText="1"/>
    </xf>
    <xf numFmtId="14" fontId="23" fillId="3" borderId="3" xfId="0" applyNumberFormat="1" applyFont="1" applyFill="1" applyBorder="1" applyAlignment="1">
      <alignment horizontal="center" vertical="center" wrapText="1"/>
    </xf>
    <xf numFmtId="14" fontId="23" fillId="3" borderId="5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23" fillId="3" borderId="4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</cellXfs>
  <cellStyles count="58">
    <cellStyle name="_ET_STYLE_NoName_00_" xfId="6"/>
    <cellStyle name="gcd" xfId="16"/>
    <cellStyle name="差_2014年签单小麦油菜汇总1" xfId="11"/>
    <cellStyle name="差_2015年水稻、玉米、棉花汇总（）" xfId="17"/>
    <cellStyle name="差_2015年水稻、玉米、棉花汇总（杨小龙）" xfId="4"/>
    <cellStyle name="差_2015年小麦油菜汇总（2015.1.15）" xfId="12"/>
    <cellStyle name="常规" xfId="0" builtinId="0"/>
    <cellStyle name="常规 10" xfId="14"/>
    <cellStyle name="常规 10 2" xfId="15"/>
    <cellStyle name="常规 10 3" xfId="1"/>
    <cellStyle name="常规 11" xfId="18"/>
    <cellStyle name="常规 11 2" xfId="20"/>
    <cellStyle name="常规 12" xfId="8"/>
    <cellStyle name="常规 12 2" xfId="21"/>
    <cellStyle name="常规 13" xfId="19"/>
    <cellStyle name="常规 13 2" xfId="2"/>
    <cellStyle name="常规 14" xfId="22"/>
    <cellStyle name="常规 14 2" xfId="23"/>
    <cellStyle name="常规 149 2 2 2" xfId="24"/>
    <cellStyle name="常规 15" xfId="25"/>
    <cellStyle name="常规 15 2" xfId="26"/>
    <cellStyle name="常规 17" xfId="56"/>
    <cellStyle name="常规 2" xfId="27"/>
    <cellStyle name="常规 2 2" xfId="28"/>
    <cellStyle name="常规 2 27 2" xfId="53"/>
    <cellStyle name="常规 2 3" xfId="29"/>
    <cellStyle name="常规 2 4" xfId="55"/>
    <cellStyle name="常规 22 8" xfId="30"/>
    <cellStyle name="常规 24" xfId="54"/>
    <cellStyle name="常规 26" xfId="10"/>
    <cellStyle name="常规 27" xfId="31"/>
    <cellStyle name="常规 3" xfId="32"/>
    <cellStyle name="常规 3 2" xfId="33"/>
    <cellStyle name="常规 3 3" xfId="34"/>
    <cellStyle name="常规 31" xfId="9"/>
    <cellStyle name="常规 33" xfId="35"/>
    <cellStyle name="常规 34" xfId="36"/>
    <cellStyle name="常规 35" xfId="37"/>
    <cellStyle name="常规 36" xfId="38"/>
    <cellStyle name="常规 37" xfId="40"/>
    <cellStyle name="常规 4" xfId="41"/>
    <cellStyle name="常规 5" xfId="42"/>
    <cellStyle name="常规 5 2" xfId="7"/>
    <cellStyle name="常规 5 3" xfId="43"/>
    <cellStyle name="常规 6" xfId="5"/>
    <cellStyle name="常规 6 2" xfId="44"/>
    <cellStyle name="常规 7" xfId="45"/>
    <cellStyle name="常规 7 2" xfId="46"/>
    <cellStyle name="常规 7 3" xfId="3"/>
    <cellStyle name="常规 74" xfId="47"/>
    <cellStyle name="常规 8" xfId="57"/>
    <cellStyle name="常规 9" xfId="48"/>
    <cellStyle name="常规 9 2" xfId="49"/>
    <cellStyle name="常规 9 3" xfId="50"/>
    <cellStyle name="好_2014年签单小麦油菜汇总1" xfId="13"/>
    <cellStyle name="好_2015年水稻、玉米、棉花汇总（）" xfId="51"/>
    <cellStyle name="好_2015年水稻、玉米、棉花汇总（杨小龙）" xfId="39"/>
    <cellStyle name="好_2015年小麦油菜汇总（2015.1.15）" xfId="52"/>
  </cellStyles>
  <dxfs count="0"/>
  <tableStyles count="0" defaultTableStyle="TableStyleMedium2"/>
  <colors>
    <mruColors>
      <color rgb="FF92D050"/>
      <color rgb="FFF968D1"/>
      <color rgb="FF00FF00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2" name="HTMLHidden1" hidden="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3" name="HTMLHidden2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4" name="HTMLHidden3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5" name="HTMLHidden4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6" name="HTMLHidden5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7" name="HTMLHidden6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8" name="HTMLHidden7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9" name="HTMLHidden8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0" name="HTMLHidden9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1" name="HTMLHidden10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2" name="HTMLHidden11" hidden="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3" name="HTMLHidden12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4" name="HTMLHidden13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sp macro="" textlink="">
      <xdr:nvSpPr>
        <xdr:cNvPr id="15" name="HTMLHidden14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6" name="HTMLHidden1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7" name="HTMLHidden2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8" name="HTMLHidden3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19" name="HTMLHidden4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0" name="HTMLHidden5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1" name="HTMLHidden6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2" name="HTMLHidden7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3" name="HTMLHidden8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4" name="HTMLHidden9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5" name="HTMLHidden10" hidden="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6" name="HTMLHidden11" hidden="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7" name="HTMLHidden12" hidden="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8" name="HTMLHidden13" hidden="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600075</xdr:colOff>
      <xdr:row>4</xdr:row>
      <xdr:rowOff>228600</xdr:rowOff>
    </xdr:to>
    <xdr:pic>
      <xdr:nvPicPr>
        <xdr:cNvPr id="29" name="HTMLHidden14" hidden="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0" name="HTMLHidden1" hidden="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1" name="HTMLHidden2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2" name="HTMLHidden3" hidden="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3" name="HTMLHidden4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4" name="HTMLHidden5" hidden="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5" name="HTMLHidden6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6" name="HTMLHidden7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7" name="HTMLHidden8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8" name="HTMLHidden9" hidden="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39" name="HTMLHidden10" hidden="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40" name="HTMLHidden11" hidden="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41" name="HTMLHidden12" hidden="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42" name="HTMLHidden13" hidden="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sp macro="" textlink="">
      <xdr:nvSpPr>
        <xdr:cNvPr id="43" name="HTMLHidden14" hidden="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4" name="HTMLHidden1" hidden="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5" name="HTMLHidden2" hidden="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6" name="HTMLHidden3" hidden="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7" name="HTMLHidden4" hidden="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8" name="HTMLHidden5" hidden="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49" name="HTMLHidden6" hidden="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0" name="HTMLHidden7" hidden="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1" name="HTMLHidden8" hidden="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2" name="HTMLHidden9" hidden="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3" name="HTMLHidden10" hidden="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4" name="HTMLHidden11" hidden="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5" name="HTMLHidden12" hidden="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6" name="HTMLHidden13" hidden="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190500</xdr:colOff>
      <xdr:row>4</xdr:row>
      <xdr:rowOff>228600</xdr:rowOff>
    </xdr:to>
    <xdr:pic>
      <xdr:nvPicPr>
        <xdr:cNvPr id="57" name="HTMLHidden14" hidden="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58" name="HTMLHidden1" hidden="1">
          <a:extLst>
            <a:ext uri="{FF2B5EF4-FFF2-40B4-BE49-F238E27FC236}">
              <a16:creationId xmlns="" xmlns:a16="http://schemas.microsoft.com/office/drawing/2014/main" id="{B11BE537-4029-42A2-8135-9A8AA8B01946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59" name="HTMLHidden2" hidden="1">
          <a:extLst>
            <a:ext uri="{FF2B5EF4-FFF2-40B4-BE49-F238E27FC236}">
              <a16:creationId xmlns="" xmlns:a16="http://schemas.microsoft.com/office/drawing/2014/main" id="{2884EFD2-CCE4-48C9-8541-B23AC9E8B8DB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0" name="HTMLHidden3" hidden="1">
          <a:extLst>
            <a:ext uri="{FF2B5EF4-FFF2-40B4-BE49-F238E27FC236}">
              <a16:creationId xmlns="" xmlns:a16="http://schemas.microsoft.com/office/drawing/2014/main" id="{4FF66679-CEEE-43EC-A41A-641380E732FF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1" name="HTMLHidden4" hidden="1">
          <a:extLst>
            <a:ext uri="{FF2B5EF4-FFF2-40B4-BE49-F238E27FC236}">
              <a16:creationId xmlns="" xmlns:a16="http://schemas.microsoft.com/office/drawing/2014/main" id="{701666FB-43E6-4FBA-A254-737889713EE4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2" name="HTMLHidden5" hidden="1">
          <a:extLst>
            <a:ext uri="{FF2B5EF4-FFF2-40B4-BE49-F238E27FC236}">
              <a16:creationId xmlns="" xmlns:a16="http://schemas.microsoft.com/office/drawing/2014/main" id="{8088F14D-0945-4834-88A3-C6586F4B6439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3" name="HTMLHidden6" hidden="1">
          <a:extLst>
            <a:ext uri="{FF2B5EF4-FFF2-40B4-BE49-F238E27FC236}">
              <a16:creationId xmlns="" xmlns:a16="http://schemas.microsoft.com/office/drawing/2014/main" id="{7BD81F45-96A9-4CB9-8779-761E5C9FFE12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4" name="HTMLHidden7" hidden="1">
          <a:extLst>
            <a:ext uri="{FF2B5EF4-FFF2-40B4-BE49-F238E27FC236}">
              <a16:creationId xmlns="" xmlns:a16="http://schemas.microsoft.com/office/drawing/2014/main" id="{BFF0D1C7-EFE8-4E49-9070-E2B1AFE9E37F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5" name="HTMLHidden8" hidden="1">
          <a:extLst>
            <a:ext uri="{FF2B5EF4-FFF2-40B4-BE49-F238E27FC236}">
              <a16:creationId xmlns="" xmlns:a16="http://schemas.microsoft.com/office/drawing/2014/main" id="{6FDBFE0A-031C-47F3-BA9A-5F45DE305003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6" name="HTMLHidden9" hidden="1">
          <a:extLst>
            <a:ext uri="{FF2B5EF4-FFF2-40B4-BE49-F238E27FC236}">
              <a16:creationId xmlns="" xmlns:a16="http://schemas.microsoft.com/office/drawing/2014/main" id="{CD8F1A38-17D6-4074-98AB-9E6392B555DB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7" name="HTMLHidden10" hidden="1">
          <a:extLst>
            <a:ext uri="{FF2B5EF4-FFF2-40B4-BE49-F238E27FC236}">
              <a16:creationId xmlns="" xmlns:a16="http://schemas.microsoft.com/office/drawing/2014/main" id="{7D2137F6-F8E1-4FE0-8AF6-CBDCF31FD98F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8" name="HTMLHidden11" hidden="1">
          <a:extLst>
            <a:ext uri="{FF2B5EF4-FFF2-40B4-BE49-F238E27FC236}">
              <a16:creationId xmlns="" xmlns:a16="http://schemas.microsoft.com/office/drawing/2014/main" id="{E6966E32-3627-4827-B000-95695FD2A88D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69" name="HTMLHidden12" hidden="1">
          <a:extLst>
            <a:ext uri="{FF2B5EF4-FFF2-40B4-BE49-F238E27FC236}">
              <a16:creationId xmlns="" xmlns:a16="http://schemas.microsoft.com/office/drawing/2014/main" id="{1E1CEF26-5115-4707-904B-FDB2C0E54CBE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70" name="HTMLHidden13" hidden="1">
          <a:extLst>
            <a:ext uri="{FF2B5EF4-FFF2-40B4-BE49-F238E27FC236}">
              <a16:creationId xmlns="" xmlns:a16="http://schemas.microsoft.com/office/drawing/2014/main" id="{AD9C2654-F0D5-4E3D-BBB5-55556C97D6CD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sp macro="" textlink="">
      <xdr:nvSpPr>
        <xdr:cNvPr id="71" name="HTMLHidden14" hidden="1">
          <a:extLst>
            <a:ext uri="{FF2B5EF4-FFF2-40B4-BE49-F238E27FC236}">
              <a16:creationId xmlns="" xmlns:a16="http://schemas.microsoft.com/office/drawing/2014/main" id="{2B44B9C4-CA09-42D2-8FA9-372E255EA20A}"/>
            </a:ext>
          </a:extLst>
        </xdr:cNvPr>
        <xdr:cNvSpPr/>
      </xdr:nvSpPr>
      <xdr:spPr>
        <a:xfrm>
          <a:off x="487680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2" name="HTMLHidden1" hidden="1">
          <a:extLst>
            <a:ext uri="{FF2B5EF4-FFF2-40B4-BE49-F238E27FC236}">
              <a16:creationId xmlns="" xmlns:a16="http://schemas.microsoft.com/office/drawing/2014/main" id="{C90CC5CC-5529-4393-9E80-4B2ACBBACA0A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3" name="HTMLHidden2" hidden="1">
          <a:extLst>
            <a:ext uri="{FF2B5EF4-FFF2-40B4-BE49-F238E27FC236}">
              <a16:creationId xmlns="" xmlns:a16="http://schemas.microsoft.com/office/drawing/2014/main" id="{EE7245E7-06A9-4F85-81E2-C5FAECA38B1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4" name="HTMLHidden3" hidden="1">
          <a:extLst>
            <a:ext uri="{FF2B5EF4-FFF2-40B4-BE49-F238E27FC236}">
              <a16:creationId xmlns="" xmlns:a16="http://schemas.microsoft.com/office/drawing/2014/main" id="{BC27BEE7-0A32-4747-AC69-F98A6D82D3F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5" name="HTMLHidden4" hidden="1">
          <a:extLst>
            <a:ext uri="{FF2B5EF4-FFF2-40B4-BE49-F238E27FC236}">
              <a16:creationId xmlns="" xmlns:a16="http://schemas.microsoft.com/office/drawing/2014/main" id="{B7CA40FB-3C5E-474F-96CF-41499D507EC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6" name="HTMLHidden5" hidden="1">
          <a:extLst>
            <a:ext uri="{FF2B5EF4-FFF2-40B4-BE49-F238E27FC236}">
              <a16:creationId xmlns="" xmlns:a16="http://schemas.microsoft.com/office/drawing/2014/main" id="{898B2F17-67E4-4291-BE08-1CA2DE13C37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7" name="HTMLHidden6" hidden="1">
          <a:extLst>
            <a:ext uri="{FF2B5EF4-FFF2-40B4-BE49-F238E27FC236}">
              <a16:creationId xmlns="" xmlns:a16="http://schemas.microsoft.com/office/drawing/2014/main" id="{3472259D-7BB2-49B0-AC01-6BC99A7FE6E8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8" name="HTMLHidden7" hidden="1">
          <a:extLst>
            <a:ext uri="{FF2B5EF4-FFF2-40B4-BE49-F238E27FC236}">
              <a16:creationId xmlns="" xmlns:a16="http://schemas.microsoft.com/office/drawing/2014/main" id="{4C89FB41-7EB5-41C4-9A1A-74D6825B6BA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79" name="HTMLHidden8" hidden="1">
          <a:extLst>
            <a:ext uri="{FF2B5EF4-FFF2-40B4-BE49-F238E27FC236}">
              <a16:creationId xmlns="" xmlns:a16="http://schemas.microsoft.com/office/drawing/2014/main" id="{E74EC475-6694-411A-83BB-E4813EDC05C1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0" name="HTMLHidden9" hidden="1">
          <a:extLst>
            <a:ext uri="{FF2B5EF4-FFF2-40B4-BE49-F238E27FC236}">
              <a16:creationId xmlns="" xmlns:a16="http://schemas.microsoft.com/office/drawing/2014/main" id="{C6734CEE-C7D3-4B9C-8333-6F239984549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1" name="HTMLHidden10" hidden="1">
          <a:extLst>
            <a:ext uri="{FF2B5EF4-FFF2-40B4-BE49-F238E27FC236}">
              <a16:creationId xmlns="" xmlns:a16="http://schemas.microsoft.com/office/drawing/2014/main" id="{5C8354D6-82FD-4543-8737-0657DE45F8DE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2" name="HTMLHidden11" hidden="1">
          <a:extLst>
            <a:ext uri="{FF2B5EF4-FFF2-40B4-BE49-F238E27FC236}">
              <a16:creationId xmlns="" xmlns:a16="http://schemas.microsoft.com/office/drawing/2014/main" id="{E5855BA4-1927-4C2A-9E5F-346FEC1636F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3" name="HTMLHidden12" hidden="1">
          <a:extLst>
            <a:ext uri="{FF2B5EF4-FFF2-40B4-BE49-F238E27FC236}">
              <a16:creationId xmlns="" xmlns:a16="http://schemas.microsoft.com/office/drawing/2014/main" id="{2B02A994-DE81-4AD1-A6BC-370890321A0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4" name="HTMLHidden13" hidden="1">
          <a:extLst>
            <a:ext uri="{FF2B5EF4-FFF2-40B4-BE49-F238E27FC236}">
              <a16:creationId xmlns="" xmlns:a16="http://schemas.microsoft.com/office/drawing/2014/main" id="{1A5E7719-7617-4D66-9344-3D1FA6D556F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600075</xdr:colOff>
      <xdr:row>34</xdr:row>
      <xdr:rowOff>228600</xdr:rowOff>
    </xdr:to>
    <xdr:pic>
      <xdr:nvPicPr>
        <xdr:cNvPr id="85" name="HTMLHidden14" hidden="1">
          <a:extLst>
            <a:ext uri="{FF2B5EF4-FFF2-40B4-BE49-F238E27FC236}">
              <a16:creationId xmlns="" xmlns:a16="http://schemas.microsoft.com/office/drawing/2014/main" id="{8841350C-4B40-4F71-BB09-713C116EBCDA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86" name="HTMLHidden1" hidden="1">
          <a:extLst>
            <a:ext uri="{FF2B5EF4-FFF2-40B4-BE49-F238E27FC236}">
              <a16:creationId xmlns="" xmlns:a16="http://schemas.microsoft.com/office/drawing/2014/main" id="{0C421A1F-01FD-4691-8E20-E378E470C7BA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87" name="HTMLHidden2" hidden="1">
          <a:extLst>
            <a:ext uri="{FF2B5EF4-FFF2-40B4-BE49-F238E27FC236}">
              <a16:creationId xmlns="" xmlns:a16="http://schemas.microsoft.com/office/drawing/2014/main" id="{D8F5EA1B-F7F1-4D96-8E72-9AADA4B7C4DA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88" name="HTMLHidden3" hidden="1">
          <a:extLst>
            <a:ext uri="{FF2B5EF4-FFF2-40B4-BE49-F238E27FC236}">
              <a16:creationId xmlns="" xmlns:a16="http://schemas.microsoft.com/office/drawing/2014/main" id="{98429324-DA74-44F8-A329-68EC3AB0EF62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89" name="HTMLHidden4" hidden="1">
          <a:extLst>
            <a:ext uri="{FF2B5EF4-FFF2-40B4-BE49-F238E27FC236}">
              <a16:creationId xmlns="" xmlns:a16="http://schemas.microsoft.com/office/drawing/2014/main" id="{05DB5323-1AF5-4399-8A75-AF1F27984EC2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0" name="HTMLHidden5" hidden="1">
          <a:extLst>
            <a:ext uri="{FF2B5EF4-FFF2-40B4-BE49-F238E27FC236}">
              <a16:creationId xmlns="" xmlns:a16="http://schemas.microsoft.com/office/drawing/2014/main" id="{1821118F-E268-4A53-AD92-4FA31BE60AFF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1" name="HTMLHidden6" hidden="1">
          <a:extLst>
            <a:ext uri="{FF2B5EF4-FFF2-40B4-BE49-F238E27FC236}">
              <a16:creationId xmlns="" xmlns:a16="http://schemas.microsoft.com/office/drawing/2014/main" id="{E5B696E6-5633-47E3-ABD4-F82AE4F28260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2" name="HTMLHidden7" hidden="1">
          <a:extLst>
            <a:ext uri="{FF2B5EF4-FFF2-40B4-BE49-F238E27FC236}">
              <a16:creationId xmlns="" xmlns:a16="http://schemas.microsoft.com/office/drawing/2014/main" id="{EA087DDC-48B9-4479-AD52-3AB22CDB3E06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3" name="HTMLHidden8" hidden="1">
          <a:extLst>
            <a:ext uri="{FF2B5EF4-FFF2-40B4-BE49-F238E27FC236}">
              <a16:creationId xmlns="" xmlns:a16="http://schemas.microsoft.com/office/drawing/2014/main" id="{0A5A353F-4C17-48D7-994C-A455A6B691B3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4" name="HTMLHidden9" hidden="1">
          <a:extLst>
            <a:ext uri="{FF2B5EF4-FFF2-40B4-BE49-F238E27FC236}">
              <a16:creationId xmlns="" xmlns:a16="http://schemas.microsoft.com/office/drawing/2014/main" id="{C934ED4F-50A3-45D6-AAB9-9556F3DC8927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5" name="HTMLHidden10" hidden="1">
          <a:extLst>
            <a:ext uri="{FF2B5EF4-FFF2-40B4-BE49-F238E27FC236}">
              <a16:creationId xmlns="" xmlns:a16="http://schemas.microsoft.com/office/drawing/2014/main" id="{021C69BD-D186-4A09-824D-0DE3E3A0E3B2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6" name="HTMLHidden11" hidden="1">
          <a:extLst>
            <a:ext uri="{FF2B5EF4-FFF2-40B4-BE49-F238E27FC236}">
              <a16:creationId xmlns="" xmlns:a16="http://schemas.microsoft.com/office/drawing/2014/main" id="{A65AFD8C-7986-4257-8903-AB87968F244E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7" name="HTMLHidden12" hidden="1">
          <a:extLst>
            <a:ext uri="{FF2B5EF4-FFF2-40B4-BE49-F238E27FC236}">
              <a16:creationId xmlns="" xmlns:a16="http://schemas.microsoft.com/office/drawing/2014/main" id="{907F1AC2-19DD-4BDA-B021-DF250457CC18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8" name="HTMLHidden13" hidden="1">
          <a:extLst>
            <a:ext uri="{FF2B5EF4-FFF2-40B4-BE49-F238E27FC236}">
              <a16:creationId xmlns="" xmlns:a16="http://schemas.microsoft.com/office/drawing/2014/main" id="{AAED3651-A3B9-4710-9624-8DAB55B375A2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sp macro="" textlink="">
      <xdr:nvSpPr>
        <xdr:cNvPr id="99" name="HTMLHidden14" hidden="1">
          <a:extLst>
            <a:ext uri="{FF2B5EF4-FFF2-40B4-BE49-F238E27FC236}">
              <a16:creationId xmlns="" xmlns:a16="http://schemas.microsoft.com/office/drawing/2014/main" id="{4ACB970C-B9D1-44F8-BE38-7F7E9E72F6CD}"/>
            </a:ext>
          </a:extLst>
        </xdr:cNvPr>
        <xdr:cNvSpPr/>
      </xdr:nvSpPr>
      <xdr:spPr>
        <a:xfrm>
          <a:off x="1238250" y="19907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0" name="HTMLHidden1" hidden="1">
          <a:extLst>
            <a:ext uri="{FF2B5EF4-FFF2-40B4-BE49-F238E27FC236}">
              <a16:creationId xmlns="" xmlns:a16="http://schemas.microsoft.com/office/drawing/2014/main" id="{3D13590B-0FA0-4361-89AF-76B7E379F3B7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1" name="HTMLHidden2" hidden="1">
          <a:extLst>
            <a:ext uri="{FF2B5EF4-FFF2-40B4-BE49-F238E27FC236}">
              <a16:creationId xmlns="" xmlns:a16="http://schemas.microsoft.com/office/drawing/2014/main" id="{69A92918-0C46-4EC3-A29B-D6EC4C87FAB6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2" name="HTMLHidden3" hidden="1">
          <a:extLst>
            <a:ext uri="{FF2B5EF4-FFF2-40B4-BE49-F238E27FC236}">
              <a16:creationId xmlns="" xmlns:a16="http://schemas.microsoft.com/office/drawing/2014/main" id="{15332279-24CF-4A68-A7BC-15CF0A21AF59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3" name="HTMLHidden4" hidden="1">
          <a:extLst>
            <a:ext uri="{FF2B5EF4-FFF2-40B4-BE49-F238E27FC236}">
              <a16:creationId xmlns="" xmlns:a16="http://schemas.microsoft.com/office/drawing/2014/main" id="{F42ADB6D-4C6D-4551-9296-66A4F514752F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4" name="HTMLHidden5" hidden="1">
          <a:extLst>
            <a:ext uri="{FF2B5EF4-FFF2-40B4-BE49-F238E27FC236}">
              <a16:creationId xmlns="" xmlns:a16="http://schemas.microsoft.com/office/drawing/2014/main" id="{A0C4A161-E554-452A-9585-52AB4632BCD4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5" name="HTMLHidden6" hidden="1">
          <a:extLst>
            <a:ext uri="{FF2B5EF4-FFF2-40B4-BE49-F238E27FC236}">
              <a16:creationId xmlns="" xmlns:a16="http://schemas.microsoft.com/office/drawing/2014/main" id="{B3915056-852C-4B65-892C-9F1FE8C37B07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6" name="HTMLHidden7" hidden="1">
          <a:extLst>
            <a:ext uri="{FF2B5EF4-FFF2-40B4-BE49-F238E27FC236}">
              <a16:creationId xmlns="" xmlns:a16="http://schemas.microsoft.com/office/drawing/2014/main" id="{E9CD4F19-CCFD-4C0E-A3A7-716217871CA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7" name="HTMLHidden8" hidden="1">
          <a:extLst>
            <a:ext uri="{FF2B5EF4-FFF2-40B4-BE49-F238E27FC236}">
              <a16:creationId xmlns="" xmlns:a16="http://schemas.microsoft.com/office/drawing/2014/main" id="{3BDF1484-1213-4181-BBF6-40C8461B9828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8" name="HTMLHidden9" hidden="1">
          <a:extLst>
            <a:ext uri="{FF2B5EF4-FFF2-40B4-BE49-F238E27FC236}">
              <a16:creationId xmlns="" xmlns:a16="http://schemas.microsoft.com/office/drawing/2014/main" id="{1BC1F39E-7B53-4F33-91A4-2B68FBDC4738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09" name="HTMLHidden10" hidden="1">
          <a:extLst>
            <a:ext uri="{FF2B5EF4-FFF2-40B4-BE49-F238E27FC236}">
              <a16:creationId xmlns="" xmlns:a16="http://schemas.microsoft.com/office/drawing/2014/main" id="{A7C2727D-A3F5-45B3-9A20-0921CAD0CAB2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0" name="HTMLHidden11" hidden="1">
          <a:extLst>
            <a:ext uri="{FF2B5EF4-FFF2-40B4-BE49-F238E27FC236}">
              <a16:creationId xmlns="" xmlns:a16="http://schemas.microsoft.com/office/drawing/2014/main" id="{778774B7-D906-4448-B03F-0D0BA5E3944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1" name="HTMLHidden12" hidden="1">
          <a:extLst>
            <a:ext uri="{FF2B5EF4-FFF2-40B4-BE49-F238E27FC236}">
              <a16:creationId xmlns="" xmlns:a16="http://schemas.microsoft.com/office/drawing/2014/main" id="{D6910E06-7D3F-4C1C-9363-747BD9FC65C9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2" name="HTMLHidden13" hidden="1">
          <a:extLst>
            <a:ext uri="{FF2B5EF4-FFF2-40B4-BE49-F238E27FC236}">
              <a16:creationId xmlns="" xmlns:a16="http://schemas.microsoft.com/office/drawing/2014/main" id="{CB7A2DCB-EDF0-4E7E-9F71-D4D767156316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190500</xdr:colOff>
      <xdr:row>34</xdr:row>
      <xdr:rowOff>228600</xdr:rowOff>
    </xdr:to>
    <xdr:pic>
      <xdr:nvPicPr>
        <xdr:cNvPr id="113" name="HTMLHidden14" hidden="1">
          <a:extLst>
            <a:ext uri="{FF2B5EF4-FFF2-40B4-BE49-F238E27FC236}">
              <a16:creationId xmlns="" xmlns:a16="http://schemas.microsoft.com/office/drawing/2014/main" id="{3665D399-E0D7-4370-AA02-4B05A60B524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9907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4" name="HTMLHidden1" hidden="1">
          <a:extLst>
            <a:ext uri="{FF2B5EF4-FFF2-40B4-BE49-F238E27FC236}">
              <a16:creationId xmlns="" xmlns:a16="http://schemas.microsoft.com/office/drawing/2014/main" id="{EA585546-3C16-4A71-93E4-64AFF3485640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5" name="HTMLHidden2" hidden="1">
          <a:extLst>
            <a:ext uri="{FF2B5EF4-FFF2-40B4-BE49-F238E27FC236}">
              <a16:creationId xmlns="" xmlns:a16="http://schemas.microsoft.com/office/drawing/2014/main" id="{29031399-84B4-4C4D-97A5-9A84B4169C49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6" name="HTMLHidden3" hidden="1">
          <a:extLst>
            <a:ext uri="{FF2B5EF4-FFF2-40B4-BE49-F238E27FC236}">
              <a16:creationId xmlns="" xmlns:a16="http://schemas.microsoft.com/office/drawing/2014/main" id="{6FAFF223-F2F4-4E3D-ABDA-1EE407880312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7" name="HTMLHidden4" hidden="1">
          <a:extLst>
            <a:ext uri="{FF2B5EF4-FFF2-40B4-BE49-F238E27FC236}">
              <a16:creationId xmlns="" xmlns:a16="http://schemas.microsoft.com/office/drawing/2014/main" id="{AE9E17DD-ACC1-4B4B-B506-61F1DECCFAE8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8" name="HTMLHidden5" hidden="1">
          <a:extLst>
            <a:ext uri="{FF2B5EF4-FFF2-40B4-BE49-F238E27FC236}">
              <a16:creationId xmlns="" xmlns:a16="http://schemas.microsoft.com/office/drawing/2014/main" id="{3F6467CD-B314-4C3A-A592-E4A373B27FCF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19" name="HTMLHidden6" hidden="1">
          <a:extLst>
            <a:ext uri="{FF2B5EF4-FFF2-40B4-BE49-F238E27FC236}">
              <a16:creationId xmlns="" xmlns:a16="http://schemas.microsoft.com/office/drawing/2014/main" id="{1C9E1F43-588D-4558-9964-D8C872E2CEF6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0" name="HTMLHidden7" hidden="1">
          <a:extLst>
            <a:ext uri="{FF2B5EF4-FFF2-40B4-BE49-F238E27FC236}">
              <a16:creationId xmlns="" xmlns:a16="http://schemas.microsoft.com/office/drawing/2014/main" id="{F112CCEC-86E2-4346-AACD-8FCB21A6DD62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1" name="HTMLHidden8" hidden="1">
          <a:extLst>
            <a:ext uri="{FF2B5EF4-FFF2-40B4-BE49-F238E27FC236}">
              <a16:creationId xmlns="" xmlns:a16="http://schemas.microsoft.com/office/drawing/2014/main" id="{D8F5B0EE-522F-430A-B0FD-968B10378925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2" name="HTMLHidden9" hidden="1">
          <a:extLst>
            <a:ext uri="{FF2B5EF4-FFF2-40B4-BE49-F238E27FC236}">
              <a16:creationId xmlns="" xmlns:a16="http://schemas.microsoft.com/office/drawing/2014/main" id="{0508B4A2-DDA4-48FD-BAF5-88727157C7A6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3" name="HTMLHidden10" hidden="1">
          <a:extLst>
            <a:ext uri="{FF2B5EF4-FFF2-40B4-BE49-F238E27FC236}">
              <a16:creationId xmlns="" xmlns:a16="http://schemas.microsoft.com/office/drawing/2014/main" id="{A15420E9-DF6B-4FC8-92DB-63D82159D93E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4" name="HTMLHidden11" hidden="1">
          <a:extLst>
            <a:ext uri="{FF2B5EF4-FFF2-40B4-BE49-F238E27FC236}">
              <a16:creationId xmlns="" xmlns:a16="http://schemas.microsoft.com/office/drawing/2014/main" id="{38E34069-D076-4BAA-995E-0396B73EA015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5" name="HTMLHidden12" hidden="1">
          <a:extLst>
            <a:ext uri="{FF2B5EF4-FFF2-40B4-BE49-F238E27FC236}">
              <a16:creationId xmlns="" xmlns:a16="http://schemas.microsoft.com/office/drawing/2014/main" id="{85C2EACD-3F42-4BF1-8746-FDB5CCF6BC78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6" name="HTMLHidden13" hidden="1">
          <a:extLst>
            <a:ext uri="{FF2B5EF4-FFF2-40B4-BE49-F238E27FC236}">
              <a16:creationId xmlns="" xmlns:a16="http://schemas.microsoft.com/office/drawing/2014/main" id="{2B91FFA1-DB5C-464A-84D5-8DD919692553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sp macro="" textlink="">
      <xdr:nvSpPr>
        <xdr:cNvPr id="127" name="HTMLHidden14" hidden="1">
          <a:extLst>
            <a:ext uri="{FF2B5EF4-FFF2-40B4-BE49-F238E27FC236}">
              <a16:creationId xmlns="" xmlns:a16="http://schemas.microsoft.com/office/drawing/2014/main" id="{E48F345F-935D-4259-953D-AD19D7CF9E09}"/>
            </a:ext>
          </a:extLst>
        </xdr:cNvPr>
        <xdr:cNvSpPr/>
      </xdr:nvSpPr>
      <xdr:spPr>
        <a:xfrm>
          <a:off x="487680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28" name="HTMLHidden1" hidden="1">
          <a:extLst>
            <a:ext uri="{FF2B5EF4-FFF2-40B4-BE49-F238E27FC236}">
              <a16:creationId xmlns="" xmlns:a16="http://schemas.microsoft.com/office/drawing/2014/main" id="{3312C8BD-1B6C-4BDC-83AC-F633AF31D39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29" name="HTMLHidden2" hidden="1">
          <a:extLst>
            <a:ext uri="{FF2B5EF4-FFF2-40B4-BE49-F238E27FC236}">
              <a16:creationId xmlns="" xmlns:a16="http://schemas.microsoft.com/office/drawing/2014/main" id="{D2194C1A-A4AC-40EC-BB68-6FEA25DE8F2F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0" name="HTMLHidden3" hidden="1">
          <a:extLst>
            <a:ext uri="{FF2B5EF4-FFF2-40B4-BE49-F238E27FC236}">
              <a16:creationId xmlns="" xmlns:a16="http://schemas.microsoft.com/office/drawing/2014/main" id="{56682C2B-2B55-4124-8A96-389C5BBCA25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1" name="HTMLHidden4" hidden="1">
          <a:extLst>
            <a:ext uri="{FF2B5EF4-FFF2-40B4-BE49-F238E27FC236}">
              <a16:creationId xmlns="" xmlns:a16="http://schemas.microsoft.com/office/drawing/2014/main" id="{1CA1626C-0144-4807-A157-48E2A1C7300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2" name="HTMLHidden5" hidden="1">
          <a:extLst>
            <a:ext uri="{FF2B5EF4-FFF2-40B4-BE49-F238E27FC236}">
              <a16:creationId xmlns="" xmlns:a16="http://schemas.microsoft.com/office/drawing/2014/main" id="{13DDF19B-FF6D-464D-B2CD-B87BAFC4307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3" name="HTMLHidden6" hidden="1">
          <a:extLst>
            <a:ext uri="{FF2B5EF4-FFF2-40B4-BE49-F238E27FC236}">
              <a16:creationId xmlns="" xmlns:a16="http://schemas.microsoft.com/office/drawing/2014/main" id="{EDDC543B-199B-4074-9B46-83621FEBAE0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4" name="HTMLHidden7" hidden="1">
          <a:extLst>
            <a:ext uri="{FF2B5EF4-FFF2-40B4-BE49-F238E27FC236}">
              <a16:creationId xmlns="" xmlns:a16="http://schemas.microsoft.com/office/drawing/2014/main" id="{23ECA0F8-9177-43F0-9231-C465CB82301A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5" name="HTMLHidden8" hidden="1">
          <a:extLst>
            <a:ext uri="{FF2B5EF4-FFF2-40B4-BE49-F238E27FC236}">
              <a16:creationId xmlns="" xmlns:a16="http://schemas.microsoft.com/office/drawing/2014/main" id="{F3AD5D0B-5829-4B8D-A887-023606AA61F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6" name="HTMLHidden9" hidden="1">
          <a:extLst>
            <a:ext uri="{FF2B5EF4-FFF2-40B4-BE49-F238E27FC236}">
              <a16:creationId xmlns="" xmlns:a16="http://schemas.microsoft.com/office/drawing/2014/main" id="{B9F4BF0B-B341-44B7-AB44-E252D1D5500A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7" name="HTMLHidden10" hidden="1">
          <a:extLst>
            <a:ext uri="{FF2B5EF4-FFF2-40B4-BE49-F238E27FC236}">
              <a16:creationId xmlns="" xmlns:a16="http://schemas.microsoft.com/office/drawing/2014/main" id="{34682CCF-7D7D-444B-AF8D-FF171660A4CF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8" name="HTMLHidden11" hidden="1">
          <a:extLst>
            <a:ext uri="{FF2B5EF4-FFF2-40B4-BE49-F238E27FC236}">
              <a16:creationId xmlns="" xmlns:a16="http://schemas.microsoft.com/office/drawing/2014/main" id="{31EF9F0C-15E0-40D9-AF54-5C4FA7F2DC24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39" name="HTMLHidden12" hidden="1">
          <a:extLst>
            <a:ext uri="{FF2B5EF4-FFF2-40B4-BE49-F238E27FC236}">
              <a16:creationId xmlns="" xmlns:a16="http://schemas.microsoft.com/office/drawing/2014/main" id="{D2165D5C-B9C9-444D-A852-024E14E7153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40" name="HTMLHidden13" hidden="1">
          <a:extLst>
            <a:ext uri="{FF2B5EF4-FFF2-40B4-BE49-F238E27FC236}">
              <a16:creationId xmlns="" xmlns:a16="http://schemas.microsoft.com/office/drawing/2014/main" id="{CF2EFA61-5310-49D8-9BFD-0BCE9DB4381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14400" cy="228600"/>
    <xdr:pic>
      <xdr:nvPicPr>
        <xdr:cNvPr id="141" name="HTMLHidden14" hidden="1">
          <a:extLst>
            <a:ext uri="{FF2B5EF4-FFF2-40B4-BE49-F238E27FC236}">
              <a16:creationId xmlns="" xmlns:a16="http://schemas.microsoft.com/office/drawing/2014/main" id="{053D8630-7609-44D8-9B52-13CE424B8A8E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680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2" name="HTMLHidden1" hidden="1">
          <a:extLst>
            <a:ext uri="{FF2B5EF4-FFF2-40B4-BE49-F238E27FC236}">
              <a16:creationId xmlns="" xmlns:a16="http://schemas.microsoft.com/office/drawing/2014/main" id="{84E814E0-FFEB-46A1-9C15-63B150F5823C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3" name="HTMLHidden2" hidden="1">
          <a:extLst>
            <a:ext uri="{FF2B5EF4-FFF2-40B4-BE49-F238E27FC236}">
              <a16:creationId xmlns="" xmlns:a16="http://schemas.microsoft.com/office/drawing/2014/main" id="{BA7927A3-EF3E-4F22-AF5C-0CCC6EE569E5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4" name="HTMLHidden3" hidden="1">
          <a:extLst>
            <a:ext uri="{FF2B5EF4-FFF2-40B4-BE49-F238E27FC236}">
              <a16:creationId xmlns="" xmlns:a16="http://schemas.microsoft.com/office/drawing/2014/main" id="{12A2463C-D7E2-4D76-B52D-D8D44B118141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5" name="HTMLHidden4" hidden="1">
          <a:extLst>
            <a:ext uri="{FF2B5EF4-FFF2-40B4-BE49-F238E27FC236}">
              <a16:creationId xmlns="" xmlns:a16="http://schemas.microsoft.com/office/drawing/2014/main" id="{526B2BB1-A196-420D-9434-E379BE653315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6" name="HTMLHidden5" hidden="1">
          <a:extLst>
            <a:ext uri="{FF2B5EF4-FFF2-40B4-BE49-F238E27FC236}">
              <a16:creationId xmlns="" xmlns:a16="http://schemas.microsoft.com/office/drawing/2014/main" id="{11672C91-2063-4F26-B566-30613947252C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7" name="HTMLHidden6" hidden="1">
          <a:extLst>
            <a:ext uri="{FF2B5EF4-FFF2-40B4-BE49-F238E27FC236}">
              <a16:creationId xmlns="" xmlns:a16="http://schemas.microsoft.com/office/drawing/2014/main" id="{5FCEB6FF-B4E8-46CD-8ED4-300C502DFBB5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8" name="HTMLHidden7" hidden="1">
          <a:extLst>
            <a:ext uri="{FF2B5EF4-FFF2-40B4-BE49-F238E27FC236}">
              <a16:creationId xmlns="" xmlns:a16="http://schemas.microsoft.com/office/drawing/2014/main" id="{DD58AE7F-75EC-4F89-8CD2-45B3214FBAD0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49" name="HTMLHidden8" hidden="1">
          <a:extLst>
            <a:ext uri="{FF2B5EF4-FFF2-40B4-BE49-F238E27FC236}">
              <a16:creationId xmlns="" xmlns:a16="http://schemas.microsoft.com/office/drawing/2014/main" id="{A4E12ED0-B3F3-4D1B-945F-6D3CFD30CF04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0" name="HTMLHidden9" hidden="1">
          <a:extLst>
            <a:ext uri="{FF2B5EF4-FFF2-40B4-BE49-F238E27FC236}">
              <a16:creationId xmlns="" xmlns:a16="http://schemas.microsoft.com/office/drawing/2014/main" id="{8AF49E51-F6A6-4178-B4C5-F76B82112DF5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1" name="HTMLHidden10" hidden="1">
          <a:extLst>
            <a:ext uri="{FF2B5EF4-FFF2-40B4-BE49-F238E27FC236}">
              <a16:creationId xmlns="" xmlns:a16="http://schemas.microsoft.com/office/drawing/2014/main" id="{EC16C4F0-DB64-4B7E-A59F-923DED892E98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2" name="HTMLHidden11" hidden="1">
          <a:extLst>
            <a:ext uri="{FF2B5EF4-FFF2-40B4-BE49-F238E27FC236}">
              <a16:creationId xmlns="" xmlns:a16="http://schemas.microsoft.com/office/drawing/2014/main" id="{4590DD1C-F3D4-4A36-8F88-B3FD953E849C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3" name="HTMLHidden12" hidden="1">
          <a:extLst>
            <a:ext uri="{FF2B5EF4-FFF2-40B4-BE49-F238E27FC236}">
              <a16:creationId xmlns="" xmlns:a16="http://schemas.microsoft.com/office/drawing/2014/main" id="{A610FBAC-43B3-4A6E-B49B-97FCBFD06E84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4" name="HTMLHidden13" hidden="1">
          <a:extLst>
            <a:ext uri="{FF2B5EF4-FFF2-40B4-BE49-F238E27FC236}">
              <a16:creationId xmlns="" xmlns:a16="http://schemas.microsoft.com/office/drawing/2014/main" id="{D3F00629-9641-4352-89CA-89F7808A6D1C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sp macro="" textlink="">
      <xdr:nvSpPr>
        <xdr:cNvPr id="155" name="HTMLHidden14" hidden="1">
          <a:extLst>
            <a:ext uri="{FF2B5EF4-FFF2-40B4-BE49-F238E27FC236}">
              <a16:creationId xmlns="" xmlns:a16="http://schemas.microsoft.com/office/drawing/2014/main" id="{F7C9B5AD-D38A-461A-BFE5-9F233F080A5B}"/>
            </a:ext>
          </a:extLst>
        </xdr:cNvPr>
        <xdr:cNvSpPr/>
      </xdr:nvSpPr>
      <xdr:spPr>
        <a:xfrm>
          <a:off x="1238250" y="16840200"/>
          <a:ext cx="914400" cy="228600"/>
        </a:xfrm>
        <a:prstGeom prst="rect">
          <a:avLst/>
        </a:prstGeom>
      </xdr:spPr>
    </xdr:sp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6" name="HTMLHidden1" hidden="1">
          <a:extLst>
            <a:ext uri="{FF2B5EF4-FFF2-40B4-BE49-F238E27FC236}">
              <a16:creationId xmlns="" xmlns:a16="http://schemas.microsoft.com/office/drawing/2014/main" id="{6237BC82-CA5E-461E-96F0-650D2538D36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7" name="HTMLHidden2" hidden="1">
          <a:extLst>
            <a:ext uri="{FF2B5EF4-FFF2-40B4-BE49-F238E27FC236}">
              <a16:creationId xmlns="" xmlns:a16="http://schemas.microsoft.com/office/drawing/2014/main" id="{6CC4C747-3934-4DC0-B8CF-B778975CAE5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8" name="HTMLHidden3" hidden="1">
          <a:extLst>
            <a:ext uri="{FF2B5EF4-FFF2-40B4-BE49-F238E27FC236}">
              <a16:creationId xmlns="" xmlns:a16="http://schemas.microsoft.com/office/drawing/2014/main" id="{497C1E81-1887-40A0-8867-79A56C958CB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59" name="HTMLHidden4" hidden="1">
          <a:extLst>
            <a:ext uri="{FF2B5EF4-FFF2-40B4-BE49-F238E27FC236}">
              <a16:creationId xmlns="" xmlns:a16="http://schemas.microsoft.com/office/drawing/2014/main" id="{96AE76F5-C09C-49B2-8BB6-53EFE6D824A6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0" name="HTMLHidden5" hidden="1">
          <a:extLst>
            <a:ext uri="{FF2B5EF4-FFF2-40B4-BE49-F238E27FC236}">
              <a16:creationId xmlns="" xmlns:a16="http://schemas.microsoft.com/office/drawing/2014/main" id="{63AADF3B-A63D-450A-8F60-3DD0CEED6D0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1" name="HTMLHidden6" hidden="1">
          <a:extLst>
            <a:ext uri="{FF2B5EF4-FFF2-40B4-BE49-F238E27FC236}">
              <a16:creationId xmlns="" xmlns:a16="http://schemas.microsoft.com/office/drawing/2014/main" id="{7126AC56-0BE4-47C6-ADD0-AEFB2ABAEF17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2" name="HTMLHidden7" hidden="1">
          <a:extLst>
            <a:ext uri="{FF2B5EF4-FFF2-40B4-BE49-F238E27FC236}">
              <a16:creationId xmlns="" xmlns:a16="http://schemas.microsoft.com/office/drawing/2014/main" id="{172B19FE-CF10-44B9-AF1A-27B584D3444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3" name="HTMLHidden8" hidden="1">
          <a:extLst>
            <a:ext uri="{FF2B5EF4-FFF2-40B4-BE49-F238E27FC236}">
              <a16:creationId xmlns="" xmlns:a16="http://schemas.microsoft.com/office/drawing/2014/main" id="{0C6FFB2F-38BD-421B-AF57-571C1F7A2819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4" name="HTMLHidden9" hidden="1">
          <a:extLst>
            <a:ext uri="{FF2B5EF4-FFF2-40B4-BE49-F238E27FC236}">
              <a16:creationId xmlns="" xmlns:a16="http://schemas.microsoft.com/office/drawing/2014/main" id="{FB74D1A0-FA01-490F-8F56-5B6F584DF76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5" name="HTMLHidden10" hidden="1">
          <a:extLst>
            <a:ext uri="{FF2B5EF4-FFF2-40B4-BE49-F238E27FC236}">
              <a16:creationId xmlns="" xmlns:a16="http://schemas.microsoft.com/office/drawing/2014/main" id="{C1880159-8669-4D79-B740-7BC7F326CF2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6" name="HTMLHidden11" hidden="1">
          <a:extLst>
            <a:ext uri="{FF2B5EF4-FFF2-40B4-BE49-F238E27FC236}">
              <a16:creationId xmlns="" xmlns:a16="http://schemas.microsoft.com/office/drawing/2014/main" id="{5C09D7C8-1085-4BC6-B50A-AE149E772A22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7" name="HTMLHidden12" hidden="1">
          <a:extLst>
            <a:ext uri="{FF2B5EF4-FFF2-40B4-BE49-F238E27FC236}">
              <a16:creationId xmlns="" xmlns:a16="http://schemas.microsoft.com/office/drawing/2014/main" id="{887E42CD-75F2-4A50-A8BD-7E01BB42D9DE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8" name="HTMLHidden13" hidden="1">
          <a:extLst>
            <a:ext uri="{FF2B5EF4-FFF2-40B4-BE49-F238E27FC236}">
              <a16:creationId xmlns="" xmlns:a16="http://schemas.microsoft.com/office/drawing/2014/main" id="{78182A5F-89A4-4AFF-832E-8E56618B6B92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14400" cy="228600"/>
    <xdr:pic>
      <xdr:nvPicPr>
        <xdr:cNvPr id="169" name="HTMLHidden14" hidden="1">
          <a:extLst>
            <a:ext uri="{FF2B5EF4-FFF2-40B4-BE49-F238E27FC236}">
              <a16:creationId xmlns="" xmlns:a16="http://schemas.microsoft.com/office/drawing/2014/main" id="{4404DF79-703F-4E81-8FFE-88B740C39CF6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0" y="16840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2" name="HTMLHidden1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3" name="HTMLHidden2" hidden="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4" name="HTMLHidden3" hidden="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5" name="HTMLHidden4" hidden="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6" name="HTMLHidden5" hidden="1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7" name="HTMLHidden6" hidden="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8" name="HTMLHidden7" hidden="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9" name="HTMLHidden8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0" name="HTMLHidden9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1" name="HTMLHidden10" hidden="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2" name="HTMLHidden11" hidden="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3" name="HTMLHidden12" hidden="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4" name="HTMLHidden13" hidden="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sp macro="" textlink="">
      <xdr:nvSpPr>
        <xdr:cNvPr id="15" name="HTMLHidden14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6" name="HTMLHidden1" hidden="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7" name="HTMLHidden2" hidden="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8" name="HTMLHidden3" hidden="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19" name="HTMLHidden4" hidden="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0" name="HTMLHidden5" hidden="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1" name="HTMLHidden6" hidden="1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2" name="HTMLHidden7" hidden="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3" name="HTMLHidden8" hidden="1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4" name="HTMLHidden9" hidden="1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5" name="HTMLHidden10" hidden="1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6" name="HTMLHidden11" hidden="1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7" name="HTMLHidden12" hidden="1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8" name="HTMLHidden13" hidden="1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171450</xdr:colOff>
      <xdr:row>4</xdr:row>
      <xdr:rowOff>228600</xdr:rowOff>
    </xdr:to>
    <xdr:pic>
      <xdr:nvPicPr>
        <xdr:cNvPr id="29" name="HTMLHidden14" hidden="1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0" name="HTMLHidden1" hidden="1">
          <a:extLst>
            <a:ext uri="{FF2B5EF4-FFF2-40B4-BE49-F238E27FC236}">
              <a16:creationId xmlns="" xmlns:a16="http://schemas.microsoft.com/office/drawing/2014/main" id="{AC544723-C780-4451-A105-56E70463C55A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1" name="HTMLHidden2" hidden="1">
          <a:extLst>
            <a:ext uri="{FF2B5EF4-FFF2-40B4-BE49-F238E27FC236}">
              <a16:creationId xmlns="" xmlns:a16="http://schemas.microsoft.com/office/drawing/2014/main" id="{9E910AB5-D9EA-4540-A112-AEA3CF981781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2" name="HTMLHidden3" hidden="1">
          <a:extLst>
            <a:ext uri="{FF2B5EF4-FFF2-40B4-BE49-F238E27FC236}">
              <a16:creationId xmlns="" xmlns:a16="http://schemas.microsoft.com/office/drawing/2014/main" id="{B59DDFF3-FCF5-41AF-B6A6-24D7D0F269E0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3" name="HTMLHidden4" hidden="1">
          <a:extLst>
            <a:ext uri="{FF2B5EF4-FFF2-40B4-BE49-F238E27FC236}">
              <a16:creationId xmlns="" xmlns:a16="http://schemas.microsoft.com/office/drawing/2014/main" id="{42510137-5DF9-4006-AAD6-A99EFB6FBDAD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4" name="HTMLHidden5" hidden="1">
          <a:extLst>
            <a:ext uri="{FF2B5EF4-FFF2-40B4-BE49-F238E27FC236}">
              <a16:creationId xmlns="" xmlns:a16="http://schemas.microsoft.com/office/drawing/2014/main" id="{B79C18D3-186D-4AAB-8A6C-3C802AFD94FC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5" name="HTMLHidden6" hidden="1">
          <a:extLst>
            <a:ext uri="{FF2B5EF4-FFF2-40B4-BE49-F238E27FC236}">
              <a16:creationId xmlns="" xmlns:a16="http://schemas.microsoft.com/office/drawing/2014/main" id="{EC9F5C4E-A046-4777-828C-D5964FEC3CD3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6" name="HTMLHidden7" hidden="1">
          <a:extLst>
            <a:ext uri="{FF2B5EF4-FFF2-40B4-BE49-F238E27FC236}">
              <a16:creationId xmlns="" xmlns:a16="http://schemas.microsoft.com/office/drawing/2014/main" id="{B2304313-2C01-4A2E-BA1B-186F57962106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7" name="HTMLHidden8" hidden="1">
          <a:extLst>
            <a:ext uri="{FF2B5EF4-FFF2-40B4-BE49-F238E27FC236}">
              <a16:creationId xmlns="" xmlns:a16="http://schemas.microsoft.com/office/drawing/2014/main" id="{D772A4CF-5C19-4E02-A6BD-A025792D0B84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8" name="HTMLHidden9" hidden="1">
          <a:extLst>
            <a:ext uri="{FF2B5EF4-FFF2-40B4-BE49-F238E27FC236}">
              <a16:creationId xmlns="" xmlns:a16="http://schemas.microsoft.com/office/drawing/2014/main" id="{FC771F89-0439-4875-A168-18EA42B7901D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39" name="HTMLHidden10" hidden="1">
          <a:extLst>
            <a:ext uri="{FF2B5EF4-FFF2-40B4-BE49-F238E27FC236}">
              <a16:creationId xmlns="" xmlns:a16="http://schemas.microsoft.com/office/drawing/2014/main" id="{88D38FED-EE39-4F68-8892-EC01E7AB2E2D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40" name="HTMLHidden11" hidden="1">
          <a:extLst>
            <a:ext uri="{FF2B5EF4-FFF2-40B4-BE49-F238E27FC236}">
              <a16:creationId xmlns="" xmlns:a16="http://schemas.microsoft.com/office/drawing/2014/main" id="{7C6FA1F3-ADF7-4B13-948C-639F5DF866FA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41" name="HTMLHidden12" hidden="1">
          <a:extLst>
            <a:ext uri="{FF2B5EF4-FFF2-40B4-BE49-F238E27FC236}">
              <a16:creationId xmlns="" xmlns:a16="http://schemas.microsoft.com/office/drawing/2014/main" id="{BA0C49E0-71BC-4DFD-B549-7CDFCDD572B0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42" name="HTMLHidden13" hidden="1">
          <a:extLst>
            <a:ext uri="{FF2B5EF4-FFF2-40B4-BE49-F238E27FC236}">
              <a16:creationId xmlns="" xmlns:a16="http://schemas.microsoft.com/office/drawing/2014/main" id="{FA3F09D9-5C00-4991-B7F4-5359553FD117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sp macro="" textlink="">
      <xdr:nvSpPr>
        <xdr:cNvPr id="43" name="HTMLHidden14" hidden="1">
          <a:extLst>
            <a:ext uri="{FF2B5EF4-FFF2-40B4-BE49-F238E27FC236}">
              <a16:creationId xmlns="" xmlns:a16="http://schemas.microsoft.com/office/drawing/2014/main" id="{B634B206-6D56-40FA-8186-FF7FEEC08431}"/>
            </a:ext>
          </a:extLst>
        </xdr:cNvPr>
        <xdr:cNvSpPr/>
      </xdr:nvSpPr>
      <xdr:spPr>
        <a:xfrm>
          <a:off x="3248025" y="4943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4" name="HTMLHidden1" hidden="1">
          <a:extLst>
            <a:ext uri="{FF2B5EF4-FFF2-40B4-BE49-F238E27FC236}">
              <a16:creationId xmlns="" xmlns:a16="http://schemas.microsoft.com/office/drawing/2014/main" id="{CB53C9EC-8AEA-4414-B50D-A7B2DC81B19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5" name="HTMLHidden2" hidden="1">
          <a:extLst>
            <a:ext uri="{FF2B5EF4-FFF2-40B4-BE49-F238E27FC236}">
              <a16:creationId xmlns="" xmlns:a16="http://schemas.microsoft.com/office/drawing/2014/main" id="{D52E7078-F665-4E00-A586-A965F89E5986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6" name="HTMLHidden3" hidden="1">
          <a:extLst>
            <a:ext uri="{FF2B5EF4-FFF2-40B4-BE49-F238E27FC236}">
              <a16:creationId xmlns="" xmlns:a16="http://schemas.microsoft.com/office/drawing/2014/main" id="{62078B7C-527D-4668-816C-A9FBA06EA757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7" name="HTMLHidden4" hidden="1">
          <a:extLst>
            <a:ext uri="{FF2B5EF4-FFF2-40B4-BE49-F238E27FC236}">
              <a16:creationId xmlns="" xmlns:a16="http://schemas.microsoft.com/office/drawing/2014/main" id="{6D8742D5-81F5-448D-92C8-37A4490D5D1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8" name="HTMLHidden5" hidden="1">
          <a:extLst>
            <a:ext uri="{FF2B5EF4-FFF2-40B4-BE49-F238E27FC236}">
              <a16:creationId xmlns="" xmlns:a16="http://schemas.microsoft.com/office/drawing/2014/main" id="{876F87E1-05E4-4BEC-847C-13CF59035A15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49" name="HTMLHidden6" hidden="1">
          <a:extLst>
            <a:ext uri="{FF2B5EF4-FFF2-40B4-BE49-F238E27FC236}">
              <a16:creationId xmlns="" xmlns:a16="http://schemas.microsoft.com/office/drawing/2014/main" id="{C4E563C3-9832-4057-B96B-508389500FB8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0" name="HTMLHidden7" hidden="1">
          <a:extLst>
            <a:ext uri="{FF2B5EF4-FFF2-40B4-BE49-F238E27FC236}">
              <a16:creationId xmlns="" xmlns:a16="http://schemas.microsoft.com/office/drawing/2014/main" id="{0EB5312B-C93E-4437-98BC-EEB60B5187D8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1" name="HTMLHidden8" hidden="1">
          <a:extLst>
            <a:ext uri="{FF2B5EF4-FFF2-40B4-BE49-F238E27FC236}">
              <a16:creationId xmlns="" xmlns:a16="http://schemas.microsoft.com/office/drawing/2014/main" id="{01A56429-6666-4FF8-A96F-F15974E2F669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2" name="HTMLHidden9" hidden="1">
          <a:extLst>
            <a:ext uri="{FF2B5EF4-FFF2-40B4-BE49-F238E27FC236}">
              <a16:creationId xmlns="" xmlns:a16="http://schemas.microsoft.com/office/drawing/2014/main" id="{A5A90E20-4389-45F8-832B-63DEFDDC044C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3" name="HTMLHidden10" hidden="1">
          <a:extLst>
            <a:ext uri="{FF2B5EF4-FFF2-40B4-BE49-F238E27FC236}">
              <a16:creationId xmlns="" xmlns:a16="http://schemas.microsoft.com/office/drawing/2014/main" id="{70DFA66A-1D1C-4031-9CE9-A9A0C700F97B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4" name="HTMLHidden11" hidden="1">
          <a:extLst>
            <a:ext uri="{FF2B5EF4-FFF2-40B4-BE49-F238E27FC236}">
              <a16:creationId xmlns="" xmlns:a16="http://schemas.microsoft.com/office/drawing/2014/main" id="{BA35DA98-A05A-4084-AA92-4AFDA747E31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5" name="HTMLHidden12" hidden="1">
          <a:extLst>
            <a:ext uri="{FF2B5EF4-FFF2-40B4-BE49-F238E27FC236}">
              <a16:creationId xmlns="" xmlns:a16="http://schemas.microsoft.com/office/drawing/2014/main" id="{8AC27864-264D-4A62-BDFE-4BAE1C1D94D3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6" name="HTMLHidden13" hidden="1">
          <a:extLst>
            <a:ext uri="{FF2B5EF4-FFF2-40B4-BE49-F238E27FC236}">
              <a16:creationId xmlns="" xmlns:a16="http://schemas.microsoft.com/office/drawing/2014/main" id="{DFC914E4-5FF6-4845-98E9-F194C273C860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171450</xdr:colOff>
      <xdr:row>6</xdr:row>
      <xdr:rowOff>228600</xdr:rowOff>
    </xdr:to>
    <xdr:pic>
      <xdr:nvPicPr>
        <xdr:cNvPr id="57" name="HTMLHidden14" hidden="1">
          <a:extLst>
            <a:ext uri="{FF2B5EF4-FFF2-40B4-BE49-F238E27FC236}">
              <a16:creationId xmlns="" xmlns:a16="http://schemas.microsoft.com/office/drawing/2014/main" id="{6299810A-0BE7-4766-BA93-61EA92F12BCD}"/>
            </a:ext>
          </a:extLst>
        </xdr:cNvPr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8025" y="4943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L8" sqref="L8"/>
    </sheetView>
  </sheetViews>
  <sheetFormatPr defaultColWidth="9" defaultRowHeight="14.25" x14ac:dyDescent="0.15"/>
  <cols>
    <col min="1" max="1" width="11.25" style="4" customWidth="1"/>
    <col min="2" max="2" width="6.5" style="5" customWidth="1"/>
    <col min="3" max="3" width="10.625" style="6" customWidth="1"/>
    <col min="4" max="4" width="6.75" style="7" customWidth="1"/>
    <col min="5" max="5" width="6.875" style="6" customWidth="1"/>
    <col min="6" max="6" width="10.375" style="8" customWidth="1"/>
    <col min="7" max="7" width="11.75" style="9" customWidth="1"/>
    <col min="8" max="8" width="6.125" style="9" customWidth="1"/>
    <col min="9" max="9" width="9.875" style="9" customWidth="1"/>
    <col min="10" max="10" width="6.125" style="8" customWidth="1"/>
    <col min="11" max="11" width="9.875" style="10" customWidth="1"/>
    <col min="12" max="12" width="3.875" style="10" customWidth="1"/>
    <col min="13" max="13" width="8.625" style="10" customWidth="1"/>
    <col min="14" max="14" width="6.125" style="10" customWidth="1"/>
    <col min="15" max="15" width="9" style="10"/>
    <col min="16" max="16" width="6.125" style="10" customWidth="1"/>
    <col min="17" max="19" width="9.875" style="10" customWidth="1"/>
    <col min="20" max="16384" width="9" style="10"/>
  </cols>
  <sheetData>
    <row r="1" spans="1:19" s="1" customFormat="1" ht="25.5" customHeight="1" x14ac:dyDescent="0.25">
      <c r="A1" s="70" t="s">
        <v>158</v>
      </c>
      <c r="B1" s="70"/>
      <c r="C1" s="70"/>
      <c r="D1" s="70"/>
      <c r="E1" s="7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2" customFormat="1" ht="25.5" customHeight="1" x14ac:dyDescent="0.15">
      <c r="A2" s="76" t="s">
        <v>159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20"/>
      <c r="P2" s="20"/>
      <c r="Q2" s="72" t="s">
        <v>0</v>
      </c>
      <c r="R2" s="72"/>
      <c r="S2" s="72"/>
    </row>
    <row r="3" spans="1:19" s="3" customFormat="1" ht="20.25" customHeight="1" x14ac:dyDescent="0.15">
      <c r="A3" s="79" t="s">
        <v>1</v>
      </c>
      <c r="B3" s="80" t="s">
        <v>2</v>
      </c>
      <c r="C3" s="73" t="s">
        <v>3</v>
      </c>
      <c r="D3" s="75" t="s">
        <v>4</v>
      </c>
      <c r="E3" s="81" t="s">
        <v>5</v>
      </c>
      <c r="F3" s="73" t="s">
        <v>6</v>
      </c>
      <c r="G3" s="73" t="s">
        <v>7</v>
      </c>
      <c r="H3" s="73" t="s">
        <v>8</v>
      </c>
      <c r="I3" s="73"/>
      <c r="J3" s="73"/>
      <c r="K3" s="73"/>
      <c r="L3" s="73"/>
      <c r="M3" s="73"/>
      <c r="N3" s="73"/>
      <c r="O3" s="73"/>
      <c r="P3" s="73"/>
      <c r="Q3" s="73"/>
      <c r="R3" s="73" t="s">
        <v>9</v>
      </c>
      <c r="S3" s="75" t="s">
        <v>10</v>
      </c>
    </row>
    <row r="4" spans="1:19" s="3" customFormat="1" ht="12" x14ac:dyDescent="0.15">
      <c r="A4" s="79"/>
      <c r="B4" s="80"/>
      <c r="C4" s="73"/>
      <c r="D4" s="75"/>
      <c r="E4" s="81"/>
      <c r="F4" s="73"/>
      <c r="G4" s="73"/>
      <c r="H4" s="74" t="s">
        <v>11</v>
      </c>
      <c r="I4" s="75"/>
      <c r="J4" s="75" t="s">
        <v>12</v>
      </c>
      <c r="K4" s="75"/>
      <c r="L4" s="75" t="s">
        <v>13</v>
      </c>
      <c r="M4" s="75"/>
      <c r="N4" s="75" t="s">
        <v>14</v>
      </c>
      <c r="O4" s="75"/>
      <c r="P4" s="75" t="s">
        <v>15</v>
      </c>
      <c r="Q4" s="75"/>
      <c r="R4" s="73"/>
      <c r="S4" s="75"/>
    </row>
    <row r="5" spans="1:19" s="3" customFormat="1" ht="39.950000000000003" customHeight="1" x14ac:dyDescent="0.15">
      <c r="A5" s="79"/>
      <c r="B5" s="80"/>
      <c r="C5" s="73"/>
      <c r="D5" s="75"/>
      <c r="E5" s="81"/>
      <c r="F5" s="73"/>
      <c r="G5" s="73"/>
      <c r="H5" s="13" t="s">
        <v>16</v>
      </c>
      <c r="I5" s="12" t="s">
        <v>17</v>
      </c>
      <c r="J5" s="11" t="s">
        <v>16</v>
      </c>
      <c r="K5" s="12" t="s">
        <v>17</v>
      </c>
      <c r="L5" s="11" t="s">
        <v>16</v>
      </c>
      <c r="M5" s="12" t="s">
        <v>17</v>
      </c>
      <c r="N5" s="11" t="s">
        <v>16</v>
      </c>
      <c r="O5" s="12" t="s">
        <v>17</v>
      </c>
      <c r="P5" s="11" t="s">
        <v>16</v>
      </c>
      <c r="Q5" s="12" t="s">
        <v>17</v>
      </c>
      <c r="R5" s="73"/>
      <c r="S5" s="75"/>
    </row>
    <row r="6" spans="1:19" s="3" customFormat="1" ht="39.950000000000003" customHeight="1" x14ac:dyDescent="0.15">
      <c r="A6" s="14" t="s">
        <v>57</v>
      </c>
      <c r="B6" s="15">
        <v>47</v>
      </c>
      <c r="C6" s="16">
        <v>18771.72</v>
      </c>
      <c r="D6" s="16">
        <v>1000</v>
      </c>
      <c r="E6" s="46" t="s">
        <v>59</v>
      </c>
      <c r="F6" s="16">
        <f>C6*D6</f>
        <v>18771720</v>
      </c>
      <c r="G6" s="16">
        <v>750868.8</v>
      </c>
      <c r="H6" s="17">
        <v>0.35</v>
      </c>
      <c r="I6" s="16">
        <v>262804.08</v>
      </c>
      <c r="J6" s="17">
        <v>0.3</v>
      </c>
      <c r="K6" s="16">
        <f>G6*J6</f>
        <v>225260.64</v>
      </c>
      <c r="L6" s="18"/>
      <c r="M6" s="16">
        <v>0</v>
      </c>
      <c r="N6" s="18">
        <v>0.05</v>
      </c>
      <c r="O6" s="16">
        <f>G6*N6</f>
        <v>37543.440000000002</v>
      </c>
      <c r="P6" s="18">
        <v>0.3</v>
      </c>
      <c r="Q6" s="16">
        <f>G6*P6</f>
        <v>225260.64</v>
      </c>
      <c r="R6" s="16">
        <f>Q6</f>
        <v>225260.64</v>
      </c>
      <c r="S6" s="16">
        <f>I6+K6+O6</f>
        <v>525608.16</v>
      </c>
    </row>
    <row r="7" spans="1:19" s="3" customFormat="1" ht="39.950000000000003" customHeight="1" x14ac:dyDescent="0.15">
      <c r="A7" s="14" t="s">
        <v>58</v>
      </c>
      <c r="B7" s="15">
        <v>41</v>
      </c>
      <c r="C7" s="16">
        <v>480</v>
      </c>
      <c r="D7" s="16">
        <v>700</v>
      </c>
      <c r="E7" s="17">
        <v>0.02</v>
      </c>
      <c r="F7" s="16">
        <f>C7*D7</f>
        <v>336000</v>
      </c>
      <c r="G7" s="16">
        <v>6720</v>
      </c>
      <c r="H7" s="17">
        <v>0.35</v>
      </c>
      <c r="I7" s="16">
        <f>G7*H7</f>
        <v>2352</v>
      </c>
      <c r="J7" s="17">
        <v>0.25</v>
      </c>
      <c r="K7" s="16">
        <f>G7*J7</f>
        <v>1680</v>
      </c>
      <c r="L7" s="18"/>
      <c r="M7" s="16">
        <v>0</v>
      </c>
      <c r="N7" s="18">
        <v>0.1</v>
      </c>
      <c r="O7" s="16">
        <f>G7*N7</f>
        <v>672</v>
      </c>
      <c r="P7" s="18">
        <v>0.3</v>
      </c>
      <c r="Q7" s="16">
        <f>G7*P7</f>
        <v>2016</v>
      </c>
      <c r="R7" s="16">
        <v>2016</v>
      </c>
      <c r="S7" s="16">
        <f>I7+K7+O7</f>
        <v>4704</v>
      </c>
    </row>
    <row r="8" spans="1:19" ht="39" customHeight="1" x14ac:dyDescent="0.15">
      <c r="A8" s="14" t="s">
        <v>18</v>
      </c>
      <c r="B8" s="16">
        <f>SUM(B6:B7)</f>
        <v>88</v>
      </c>
      <c r="C8" s="16">
        <f>SUM(C6:C7)</f>
        <v>19251.72</v>
      </c>
      <c r="D8" s="16"/>
      <c r="E8" s="17"/>
      <c r="F8" s="16"/>
      <c r="G8" s="16">
        <f>SUM(G6:G7)</f>
        <v>757588.8</v>
      </c>
      <c r="H8" s="16"/>
      <c r="I8" s="16">
        <f>SUM(I6:I7)</f>
        <v>265156.08</v>
      </c>
      <c r="J8" s="16"/>
      <c r="K8" s="16">
        <f>SUM(K6:K7)</f>
        <v>226940.64</v>
      </c>
      <c r="L8" s="16"/>
      <c r="M8" s="16">
        <f>SUM(M6:M7)</f>
        <v>0</v>
      </c>
      <c r="N8" s="16"/>
      <c r="O8" s="16">
        <f>SUM(O6:O7)</f>
        <v>38215.440000000002</v>
      </c>
      <c r="P8" s="16"/>
      <c r="Q8" s="16">
        <f>SUM(Q6:Q7)</f>
        <v>227276.64</v>
      </c>
      <c r="R8" s="16">
        <f>SUM(R6:R7)</f>
        <v>227276.64</v>
      </c>
      <c r="S8" s="16">
        <f>SUM(S6:S7)</f>
        <v>530312.16</v>
      </c>
    </row>
    <row r="9" spans="1:19" ht="22.5" customHeight="1" x14ac:dyDescent="0.15">
      <c r="A9" s="77" t="s">
        <v>19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pans="1:19" x14ac:dyDescent="0.15">
      <c r="M10" s="21"/>
    </row>
    <row r="11" spans="1:19" x14ac:dyDescent="0.15">
      <c r="F11" s="19"/>
    </row>
  </sheetData>
  <mergeCells count="19">
    <mergeCell ref="A9:S9"/>
    <mergeCell ref="A3:A5"/>
    <mergeCell ref="B3:B5"/>
    <mergeCell ref="C3:C5"/>
    <mergeCell ref="D3:D5"/>
    <mergeCell ref="E3:E5"/>
    <mergeCell ref="F3:F5"/>
    <mergeCell ref="G3:G5"/>
    <mergeCell ref="R3:R5"/>
    <mergeCell ref="S3:S5"/>
    <mergeCell ref="A1:S1"/>
    <mergeCell ref="Q2:S2"/>
    <mergeCell ref="H3:Q3"/>
    <mergeCell ref="H4:I4"/>
    <mergeCell ref="J4:K4"/>
    <mergeCell ref="L4:M4"/>
    <mergeCell ref="N4:O4"/>
    <mergeCell ref="P4:Q4"/>
    <mergeCell ref="A2:N2"/>
  </mergeCells>
  <phoneticPr fontId="15" type="noConversion"/>
  <printOptions horizontalCentered="1"/>
  <pageMargins left="0.4" right="0.4" top="0.55000000000000004" bottom="0.35" header="0.31" footer="0.12"/>
  <pageSetup paperSize="9" scale="8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pane ySplit="2" topLeftCell="A12" activePane="bottomLeft" state="frozen"/>
      <selection pane="bottomLeft" activeCell="P15" sqref="P15"/>
    </sheetView>
  </sheetViews>
  <sheetFormatPr defaultColWidth="14.75" defaultRowHeight="39" customHeight="1" x14ac:dyDescent="0.15"/>
  <cols>
    <col min="1" max="1" width="4.625" style="35" customWidth="1"/>
    <col min="2" max="2" width="6.625" style="35" customWidth="1"/>
    <col min="3" max="3" width="9.5" style="35" customWidth="1"/>
    <col min="4" max="4" width="9.5" style="42" customWidth="1"/>
    <col min="5" max="5" width="9.625" style="42" customWidth="1"/>
    <col min="6" max="6" width="4.125" style="43" customWidth="1"/>
    <col min="7" max="8" width="8.125" style="44" customWidth="1"/>
    <col min="9" max="10" width="9.5" style="44" customWidth="1"/>
    <col min="11" max="11" width="10.25" style="53" customWidth="1"/>
    <col min="12" max="12" width="9.5" style="41" customWidth="1"/>
    <col min="13" max="13" width="9.625" style="41" customWidth="1"/>
    <col min="14" max="14" width="11.625" style="51" customWidth="1"/>
    <col min="15" max="15" width="9.75" style="41" customWidth="1"/>
    <col min="16" max="16384" width="14.75" style="41"/>
  </cols>
  <sheetData>
    <row r="1" spans="1:15" s="22" customFormat="1" ht="39" customHeight="1" x14ac:dyDescent="0.15">
      <c r="A1" s="90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31" customFormat="1" ht="33" customHeight="1" x14ac:dyDescent="0.15">
      <c r="A2" s="23" t="s">
        <v>20</v>
      </c>
      <c r="B2" s="23" t="s">
        <v>21</v>
      </c>
      <c r="C2" s="23" t="s">
        <v>22</v>
      </c>
      <c r="D2" s="24" t="s">
        <v>23</v>
      </c>
      <c r="E2" s="24" t="s">
        <v>101</v>
      </c>
      <c r="F2" s="26" t="s">
        <v>24</v>
      </c>
      <c r="G2" s="25" t="s">
        <v>3</v>
      </c>
      <c r="H2" s="27" t="s">
        <v>25</v>
      </c>
      <c r="I2" s="28" t="s">
        <v>36</v>
      </c>
      <c r="J2" s="29" t="s">
        <v>26</v>
      </c>
      <c r="K2" s="52" t="s">
        <v>27</v>
      </c>
      <c r="L2" s="30" t="s">
        <v>28</v>
      </c>
      <c r="M2" s="30" t="s">
        <v>29</v>
      </c>
      <c r="N2" s="30" t="s">
        <v>30</v>
      </c>
      <c r="O2" s="30" t="s">
        <v>31</v>
      </c>
    </row>
    <row r="3" spans="1:15" s="35" customFormat="1" ht="39" customHeight="1" x14ac:dyDescent="0.15">
      <c r="A3" s="54">
        <v>1</v>
      </c>
      <c r="B3" s="54" t="s">
        <v>37</v>
      </c>
      <c r="C3" s="54" t="s">
        <v>60</v>
      </c>
      <c r="D3" s="54" t="s">
        <v>42</v>
      </c>
      <c r="E3" s="54" t="s">
        <v>41</v>
      </c>
      <c r="F3" s="54">
        <v>1</v>
      </c>
      <c r="G3" s="54">
        <v>1349.22</v>
      </c>
      <c r="H3" s="54">
        <v>53968.800000000003</v>
      </c>
      <c r="I3" s="54">
        <v>16190.64</v>
      </c>
      <c r="J3" s="55">
        <f>H3-I3</f>
        <v>37778.160000000003</v>
      </c>
      <c r="K3" s="56">
        <v>45288</v>
      </c>
      <c r="L3" s="57">
        <v>16190.64</v>
      </c>
      <c r="M3" s="58" t="s">
        <v>106</v>
      </c>
      <c r="N3" s="58" t="s">
        <v>107</v>
      </c>
      <c r="O3" s="54"/>
    </row>
    <row r="4" spans="1:15" s="35" customFormat="1" ht="39" customHeight="1" x14ac:dyDescent="0.15">
      <c r="A4" s="54">
        <v>2</v>
      </c>
      <c r="B4" s="54" t="s">
        <v>37</v>
      </c>
      <c r="C4" s="54" t="s">
        <v>61</v>
      </c>
      <c r="D4" s="54" t="s">
        <v>40</v>
      </c>
      <c r="E4" s="54" t="s">
        <v>53</v>
      </c>
      <c r="F4" s="54">
        <v>1</v>
      </c>
      <c r="G4" s="54">
        <v>162.72</v>
      </c>
      <c r="H4" s="54">
        <v>6508.8</v>
      </c>
      <c r="I4" s="54">
        <v>1952.64</v>
      </c>
      <c r="J4" s="55">
        <f t="shared" ref="J4:J38" si="0">H4-I4</f>
        <v>4556.16</v>
      </c>
      <c r="K4" s="56">
        <v>45289</v>
      </c>
      <c r="L4" s="57">
        <v>1952.64</v>
      </c>
      <c r="M4" s="54" t="s">
        <v>40</v>
      </c>
      <c r="N4" s="58" t="s">
        <v>116</v>
      </c>
      <c r="O4" s="54"/>
    </row>
    <row r="5" spans="1:15" s="35" customFormat="1" ht="39" customHeight="1" x14ac:dyDescent="0.15">
      <c r="A5" s="54">
        <v>3</v>
      </c>
      <c r="B5" s="54" t="s">
        <v>37</v>
      </c>
      <c r="C5" s="54" t="s">
        <v>62</v>
      </c>
      <c r="D5" s="54" t="s">
        <v>55</v>
      </c>
      <c r="E5" s="54" t="s">
        <v>54</v>
      </c>
      <c r="F5" s="54">
        <v>1</v>
      </c>
      <c r="G5" s="54">
        <v>282</v>
      </c>
      <c r="H5" s="54">
        <v>11280</v>
      </c>
      <c r="I5" s="54">
        <v>3384</v>
      </c>
      <c r="J5" s="55">
        <f t="shared" si="0"/>
        <v>7896</v>
      </c>
      <c r="K5" s="56">
        <v>45275</v>
      </c>
      <c r="L5" s="57">
        <v>3384</v>
      </c>
      <c r="M5" s="54" t="s">
        <v>55</v>
      </c>
      <c r="N5" s="58" t="s">
        <v>142</v>
      </c>
      <c r="O5" s="54"/>
    </row>
    <row r="6" spans="1:15" s="35" customFormat="1" ht="39" customHeight="1" x14ac:dyDescent="0.15">
      <c r="A6" s="54">
        <v>4</v>
      </c>
      <c r="B6" s="54" t="s">
        <v>37</v>
      </c>
      <c r="C6" s="54" t="s">
        <v>63</v>
      </c>
      <c r="D6" s="54" t="s">
        <v>40</v>
      </c>
      <c r="E6" s="54" t="s">
        <v>53</v>
      </c>
      <c r="F6" s="54">
        <v>1</v>
      </c>
      <c r="G6" s="54">
        <v>158.30000000000001</v>
      </c>
      <c r="H6" s="54">
        <v>6332</v>
      </c>
      <c r="I6" s="54">
        <v>1899.6</v>
      </c>
      <c r="J6" s="55">
        <f t="shared" si="0"/>
        <v>4432.3999999999996</v>
      </c>
      <c r="K6" s="56">
        <v>45289</v>
      </c>
      <c r="L6" s="57">
        <v>1899.6</v>
      </c>
      <c r="M6" s="54" t="s">
        <v>40</v>
      </c>
      <c r="N6" s="58" t="s">
        <v>124</v>
      </c>
      <c r="O6" s="54"/>
    </row>
    <row r="7" spans="1:15" s="35" customFormat="1" ht="39" customHeight="1" x14ac:dyDescent="0.15">
      <c r="A7" s="54">
        <v>5</v>
      </c>
      <c r="B7" s="54" t="s">
        <v>37</v>
      </c>
      <c r="C7" s="54" t="s">
        <v>64</v>
      </c>
      <c r="D7" s="54" t="s">
        <v>69</v>
      </c>
      <c r="E7" s="54" t="s">
        <v>54</v>
      </c>
      <c r="F7" s="54">
        <v>1</v>
      </c>
      <c r="G7" s="54">
        <v>150</v>
      </c>
      <c r="H7" s="54">
        <v>6000</v>
      </c>
      <c r="I7" s="54">
        <v>1800</v>
      </c>
      <c r="J7" s="55">
        <f t="shared" si="0"/>
        <v>4200</v>
      </c>
      <c r="K7" s="56">
        <v>45275</v>
      </c>
      <c r="L7" s="57">
        <v>1800</v>
      </c>
      <c r="M7" s="54" t="s">
        <v>134</v>
      </c>
      <c r="N7" s="58" t="s">
        <v>141</v>
      </c>
      <c r="O7" s="54"/>
    </row>
    <row r="8" spans="1:15" s="35" customFormat="1" ht="39" customHeight="1" x14ac:dyDescent="0.15">
      <c r="A8" s="54">
        <v>6</v>
      </c>
      <c r="B8" s="54" t="s">
        <v>37</v>
      </c>
      <c r="C8" s="54" t="s">
        <v>65</v>
      </c>
      <c r="D8" s="54" t="s">
        <v>71</v>
      </c>
      <c r="E8" s="54" t="s">
        <v>54</v>
      </c>
      <c r="F8" s="54">
        <v>1</v>
      </c>
      <c r="G8" s="54">
        <v>95</v>
      </c>
      <c r="H8" s="54">
        <v>3800</v>
      </c>
      <c r="I8" s="54">
        <v>1140</v>
      </c>
      <c r="J8" s="55">
        <f t="shared" si="0"/>
        <v>2660</v>
      </c>
      <c r="K8" s="56">
        <v>45294</v>
      </c>
      <c r="L8" s="57">
        <v>1140</v>
      </c>
      <c r="M8" s="54" t="s">
        <v>134</v>
      </c>
      <c r="N8" s="58" t="s">
        <v>135</v>
      </c>
      <c r="O8" s="54"/>
    </row>
    <row r="9" spans="1:15" s="35" customFormat="1" ht="39" customHeight="1" x14ac:dyDescent="0.15">
      <c r="A9" s="54">
        <v>7</v>
      </c>
      <c r="B9" s="54" t="s">
        <v>37</v>
      </c>
      <c r="C9" s="54" t="s">
        <v>66</v>
      </c>
      <c r="D9" s="54" t="s">
        <v>161</v>
      </c>
      <c r="E9" s="54" t="s">
        <v>45</v>
      </c>
      <c r="F9" s="54">
        <v>1</v>
      </c>
      <c r="G9" s="54">
        <v>270.55</v>
      </c>
      <c r="H9" s="54">
        <v>10822</v>
      </c>
      <c r="I9" s="54">
        <v>3246.6</v>
      </c>
      <c r="J9" s="55">
        <f t="shared" si="0"/>
        <v>7575.4</v>
      </c>
      <c r="K9" s="56">
        <v>45289</v>
      </c>
      <c r="L9" s="57">
        <v>3246.6</v>
      </c>
      <c r="M9" s="58" t="s">
        <v>106</v>
      </c>
      <c r="N9" s="58" t="s">
        <v>109</v>
      </c>
      <c r="O9" s="54"/>
    </row>
    <row r="10" spans="1:15" s="35" customFormat="1" ht="39" customHeight="1" x14ac:dyDescent="0.15">
      <c r="A10" s="54">
        <v>8</v>
      </c>
      <c r="B10" s="54" t="s">
        <v>37</v>
      </c>
      <c r="C10" s="54" t="s">
        <v>67</v>
      </c>
      <c r="D10" s="54" t="s">
        <v>74</v>
      </c>
      <c r="E10" s="54" t="s">
        <v>53</v>
      </c>
      <c r="F10" s="54">
        <v>1</v>
      </c>
      <c r="G10" s="54">
        <v>120.51</v>
      </c>
      <c r="H10" s="54">
        <v>4820.3999999999996</v>
      </c>
      <c r="I10" s="54">
        <v>1446.12</v>
      </c>
      <c r="J10" s="55">
        <f t="shared" si="0"/>
        <v>3374.2799999999997</v>
      </c>
      <c r="K10" s="56">
        <v>45272</v>
      </c>
      <c r="L10" s="57">
        <v>1446.42</v>
      </c>
      <c r="M10" s="54" t="s">
        <v>120</v>
      </c>
      <c r="N10" s="58" t="s">
        <v>121</v>
      </c>
      <c r="O10" s="54"/>
    </row>
    <row r="11" spans="1:15" s="35" customFormat="1" ht="39" customHeight="1" x14ac:dyDescent="0.15">
      <c r="A11" s="54">
        <v>9</v>
      </c>
      <c r="B11" s="54" t="s">
        <v>37</v>
      </c>
      <c r="C11" s="54" t="s">
        <v>68</v>
      </c>
      <c r="D11" s="54" t="s">
        <v>76</v>
      </c>
      <c r="E11" s="54" t="s">
        <v>54</v>
      </c>
      <c r="F11" s="54">
        <v>1</v>
      </c>
      <c r="G11" s="54">
        <v>418.72</v>
      </c>
      <c r="H11" s="54">
        <v>16748.8</v>
      </c>
      <c r="I11" s="54">
        <v>5024.6400000000003</v>
      </c>
      <c r="J11" s="55">
        <f t="shared" si="0"/>
        <v>11724.16</v>
      </c>
      <c r="K11" s="56">
        <v>45275</v>
      </c>
      <c r="L11" s="57">
        <v>5024.6400000000003</v>
      </c>
      <c r="M11" s="54" t="s">
        <v>76</v>
      </c>
      <c r="N11" s="58" t="s">
        <v>136</v>
      </c>
      <c r="O11" s="54"/>
    </row>
    <row r="12" spans="1:15" s="35" customFormat="1" ht="39" customHeight="1" x14ac:dyDescent="0.15">
      <c r="A12" s="54">
        <v>10</v>
      </c>
      <c r="B12" s="54" t="s">
        <v>37</v>
      </c>
      <c r="C12" s="54" t="s">
        <v>70</v>
      </c>
      <c r="D12" s="54" t="s">
        <v>162</v>
      </c>
      <c r="E12" s="54" t="s">
        <v>50</v>
      </c>
      <c r="F12" s="54">
        <v>1</v>
      </c>
      <c r="G12" s="54">
        <v>1748.09</v>
      </c>
      <c r="H12" s="54">
        <v>69923.600000000006</v>
      </c>
      <c r="I12" s="54">
        <v>20977.08</v>
      </c>
      <c r="J12" s="55">
        <f t="shared" si="0"/>
        <v>48946.520000000004</v>
      </c>
      <c r="K12" s="82">
        <v>45297</v>
      </c>
      <c r="L12" s="84">
        <v>69053.279999999999</v>
      </c>
      <c r="M12" s="86" t="s">
        <v>51</v>
      </c>
      <c r="N12" s="88" t="s">
        <v>122</v>
      </c>
      <c r="O12" s="86"/>
    </row>
    <row r="13" spans="1:15" s="35" customFormat="1" ht="39" customHeight="1" x14ac:dyDescent="0.15">
      <c r="A13" s="54">
        <v>11</v>
      </c>
      <c r="B13" s="54" t="s">
        <v>37</v>
      </c>
      <c r="C13" s="54" t="s">
        <v>72</v>
      </c>
      <c r="D13" s="54" t="s">
        <v>51</v>
      </c>
      <c r="E13" s="54" t="s">
        <v>45</v>
      </c>
      <c r="F13" s="54">
        <v>1</v>
      </c>
      <c r="G13" s="54">
        <v>2369.56</v>
      </c>
      <c r="H13" s="54">
        <v>94782.399999999994</v>
      </c>
      <c r="I13" s="54">
        <v>28434.720000000001</v>
      </c>
      <c r="J13" s="55">
        <f t="shared" si="0"/>
        <v>66347.679999999993</v>
      </c>
      <c r="K13" s="91"/>
      <c r="L13" s="92"/>
      <c r="M13" s="93"/>
      <c r="N13" s="94"/>
      <c r="O13" s="93"/>
    </row>
    <row r="14" spans="1:15" s="35" customFormat="1" ht="39" customHeight="1" x14ac:dyDescent="0.15">
      <c r="A14" s="54">
        <v>12</v>
      </c>
      <c r="B14" s="54" t="s">
        <v>37</v>
      </c>
      <c r="C14" s="54" t="s">
        <v>73</v>
      </c>
      <c r="D14" s="54" t="s">
        <v>51</v>
      </c>
      <c r="E14" s="54" t="s">
        <v>41</v>
      </c>
      <c r="F14" s="54">
        <v>1</v>
      </c>
      <c r="G14" s="54">
        <v>1498.66</v>
      </c>
      <c r="H14" s="54">
        <v>59946.400000000001</v>
      </c>
      <c r="I14" s="54">
        <v>17983.919999999998</v>
      </c>
      <c r="J14" s="55">
        <f t="shared" si="0"/>
        <v>41962.48</v>
      </c>
      <c r="K14" s="91" t="s">
        <v>180</v>
      </c>
      <c r="L14" s="92" t="s">
        <v>179</v>
      </c>
      <c r="M14" s="93" t="s">
        <v>179</v>
      </c>
      <c r="N14" s="94" t="s">
        <v>179</v>
      </c>
      <c r="O14" s="93"/>
    </row>
    <row r="15" spans="1:15" s="35" customFormat="1" ht="39" customHeight="1" x14ac:dyDescent="0.15">
      <c r="A15" s="54">
        <v>13</v>
      </c>
      <c r="B15" s="54" t="s">
        <v>37</v>
      </c>
      <c r="C15" s="54" t="s">
        <v>75</v>
      </c>
      <c r="D15" s="54" t="s">
        <v>51</v>
      </c>
      <c r="E15" s="54" t="s">
        <v>53</v>
      </c>
      <c r="F15" s="54">
        <v>1</v>
      </c>
      <c r="G15" s="54">
        <v>138.13</v>
      </c>
      <c r="H15" s="54">
        <v>5525.2</v>
      </c>
      <c r="I15" s="54">
        <v>1657.56</v>
      </c>
      <c r="J15" s="55">
        <f t="shared" si="0"/>
        <v>3867.64</v>
      </c>
      <c r="K15" s="83"/>
      <c r="L15" s="85"/>
      <c r="M15" s="87"/>
      <c r="N15" s="89"/>
      <c r="O15" s="87"/>
    </row>
    <row r="16" spans="1:15" s="35" customFormat="1" ht="39" customHeight="1" x14ac:dyDescent="0.15">
      <c r="A16" s="54">
        <v>14</v>
      </c>
      <c r="B16" s="54" t="s">
        <v>37</v>
      </c>
      <c r="C16" s="54" t="s">
        <v>77</v>
      </c>
      <c r="D16" s="54" t="s">
        <v>52</v>
      </c>
      <c r="E16" s="54" t="s">
        <v>50</v>
      </c>
      <c r="F16" s="54">
        <v>1</v>
      </c>
      <c r="G16" s="54">
        <v>398.42</v>
      </c>
      <c r="H16" s="54">
        <v>15936.8</v>
      </c>
      <c r="I16" s="54">
        <v>4781.04</v>
      </c>
      <c r="J16" s="55">
        <f t="shared" si="0"/>
        <v>11155.759999999998</v>
      </c>
      <c r="K16" s="56">
        <v>45315</v>
      </c>
      <c r="L16" s="57">
        <v>4781.04</v>
      </c>
      <c r="M16" s="54" t="s">
        <v>52</v>
      </c>
      <c r="N16" s="58" t="s">
        <v>137</v>
      </c>
      <c r="O16" s="54"/>
    </row>
    <row r="17" spans="1:15" s="35" customFormat="1" ht="39" customHeight="1" x14ac:dyDescent="0.15">
      <c r="A17" s="54">
        <v>15</v>
      </c>
      <c r="B17" s="54" t="s">
        <v>37</v>
      </c>
      <c r="C17" s="54" t="s">
        <v>78</v>
      </c>
      <c r="D17" s="54" t="s">
        <v>44</v>
      </c>
      <c r="E17" s="54" t="s">
        <v>41</v>
      </c>
      <c r="F17" s="54">
        <v>1</v>
      </c>
      <c r="G17" s="54">
        <v>165</v>
      </c>
      <c r="H17" s="54">
        <v>6600</v>
      </c>
      <c r="I17" s="54">
        <v>1980</v>
      </c>
      <c r="J17" s="55">
        <f t="shared" si="0"/>
        <v>4620</v>
      </c>
      <c r="K17" s="56">
        <v>45295</v>
      </c>
      <c r="L17" s="57">
        <v>1980</v>
      </c>
      <c r="M17" s="54" t="s">
        <v>49</v>
      </c>
      <c r="N17" s="58" t="s">
        <v>112</v>
      </c>
      <c r="O17" s="54"/>
    </row>
    <row r="18" spans="1:15" s="35" customFormat="1" ht="39" customHeight="1" x14ac:dyDescent="0.15">
      <c r="A18" s="54">
        <v>16</v>
      </c>
      <c r="B18" s="54" t="s">
        <v>37</v>
      </c>
      <c r="C18" s="54" t="s">
        <v>79</v>
      </c>
      <c r="D18" s="54" t="s">
        <v>44</v>
      </c>
      <c r="E18" s="54" t="s">
        <v>102</v>
      </c>
      <c r="F18" s="54">
        <v>1</v>
      </c>
      <c r="G18" s="54">
        <v>82.83</v>
      </c>
      <c r="H18" s="54">
        <v>3313.2</v>
      </c>
      <c r="I18" s="54">
        <v>993.96</v>
      </c>
      <c r="J18" s="55">
        <f t="shared" si="0"/>
        <v>2319.2399999999998</v>
      </c>
      <c r="K18" s="56">
        <v>45295</v>
      </c>
      <c r="L18" s="57">
        <v>994</v>
      </c>
      <c r="M18" s="54" t="s">
        <v>49</v>
      </c>
      <c r="N18" s="58" t="s">
        <v>138</v>
      </c>
      <c r="O18" s="54"/>
    </row>
    <row r="19" spans="1:15" s="35" customFormat="1" ht="39" customHeight="1" x14ac:dyDescent="0.15">
      <c r="A19" s="54">
        <v>17</v>
      </c>
      <c r="B19" s="54" t="s">
        <v>37</v>
      </c>
      <c r="C19" s="54" t="s">
        <v>80</v>
      </c>
      <c r="D19" s="54" t="s">
        <v>163</v>
      </c>
      <c r="E19" s="54" t="s">
        <v>102</v>
      </c>
      <c r="F19" s="54">
        <v>1</v>
      </c>
      <c r="G19" s="54">
        <v>460</v>
      </c>
      <c r="H19" s="54">
        <v>18400</v>
      </c>
      <c r="I19" s="54">
        <v>5520</v>
      </c>
      <c r="J19" s="55">
        <f t="shared" si="0"/>
        <v>12880</v>
      </c>
      <c r="K19" s="56">
        <v>45275</v>
      </c>
      <c r="L19" s="57">
        <v>5520</v>
      </c>
      <c r="M19" s="54" t="s">
        <v>43</v>
      </c>
      <c r="N19" s="58" t="s">
        <v>139</v>
      </c>
      <c r="O19" s="54"/>
    </row>
    <row r="20" spans="1:15" s="35" customFormat="1" ht="39" customHeight="1" x14ac:dyDescent="0.15">
      <c r="A20" s="54">
        <v>18</v>
      </c>
      <c r="B20" s="54" t="s">
        <v>37</v>
      </c>
      <c r="C20" s="54" t="s">
        <v>81</v>
      </c>
      <c r="D20" s="54" t="s">
        <v>49</v>
      </c>
      <c r="E20" s="54" t="s">
        <v>41</v>
      </c>
      <c r="F20" s="54">
        <v>1</v>
      </c>
      <c r="G20" s="54">
        <v>80</v>
      </c>
      <c r="H20" s="54">
        <v>3200</v>
      </c>
      <c r="I20" s="54">
        <v>960</v>
      </c>
      <c r="J20" s="55">
        <f t="shared" si="0"/>
        <v>2240</v>
      </c>
      <c r="K20" s="56">
        <v>45295</v>
      </c>
      <c r="L20" s="57">
        <v>960</v>
      </c>
      <c r="M20" s="54" t="s">
        <v>49</v>
      </c>
      <c r="N20" s="58" t="s">
        <v>115</v>
      </c>
      <c r="O20" s="54"/>
    </row>
    <row r="21" spans="1:15" s="35" customFormat="1" ht="39" customHeight="1" x14ac:dyDescent="0.15">
      <c r="A21" s="54">
        <v>19</v>
      </c>
      <c r="B21" s="54" t="s">
        <v>37</v>
      </c>
      <c r="C21" s="54" t="s">
        <v>82</v>
      </c>
      <c r="D21" s="54" t="s">
        <v>49</v>
      </c>
      <c r="E21" s="54" t="s">
        <v>102</v>
      </c>
      <c r="F21" s="54">
        <v>1</v>
      </c>
      <c r="G21" s="54">
        <v>650</v>
      </c>
      <c r="H21" s="54">
        <v>26000</v>
      </c>
      <c r="I21" s="54">
        <v>7800</v>
      </c>
      <c r="J21" s="55">
        <f t="shared" si="0"/>
        <v>18200</v>
      </c>
      <c r="K21" s="56">
        <v>45295</v>
      </c>
      <c r="L21" s="57">
        <v>7800</v>
      </c>
      <c r="M21" s="54" t="s">
        <v>49</v>
      </c>
      <c r="N21" s="58" t="s">
        <v>140</v>
      </c>
      <c r="O21" s="54"/>
    </row>
    <row r="22" spans="1:15" s="35" customFormat="1" ht="39" customHeight="1" x14ac:dyDescent="0.15">
      <c r="A22" s="54">
        <v>20</v>
      </c>
      <c r="B22" s="54" t="s">
        <v>37</v>
      </c>
      <c r="C22" s="54" t="s">
        <v>83</v>
      </c>
      <c r="D22" s="54" t="s">
        <v>164</v>
      </c>
      <c r="E22" s="54" t="s">
        <v>38</v>
      </c>
      <c r="F22" s="54">
        <v>1</v>
      </c>
      <c r="G22" s="54">
        <v>10</v>
      </c>
      <c r="H22" s="54">
        <v>400</v>
      </c>
      <c r="I22" s="54">
        <v>120</v>
      </c>
      <c r="J22" s="55">
        <f t="shared" si="0"/>
        <v>280</v>
      </c>
      <c r="K22" s="56">
        <v>45283</v>
      </c>
      <c r="L22" s="57">
        <v>120</v>
      </c>
      <c r="M22" s="54" t="s">
        <v>113</v>
      </c>
      <c r="N22" s="58" t="s">
        <v>143</v>
      </c>
      <c r="O22" s="54"/>
    </row>
    <row r="23" spans="1:15" s="35" customFormat="1" ht="39" customHeight="1" x14ac:dyDescent="0.15">
      <c r="A23" s="54">
        <v>21</v>
      </c>
      <c r="B23" s="54" t="s">
        <v>37</v>
      </c>
      <c r="C23" s="54" t="s">
        <v>84</v>
      </c>
      <c r="D23" s="54" t="s">
        <v>165</v>
      </c>
      <c r="E23" s="54" t="s">
        <v>38</v>
      </c>
      <c r="F23" s="54">
        <v>1</v>
      </c>
      <c r="G23" s="54">
        <v>91</v>
      </c>
      <c r="H23" s="54">
        <v>3640</v>
      </c>
      <c r="I23" s="54">
        <v>1092</v>
      </c>
      <c r="J23" s="55">
        <f t="shared" si="0"/>
        <v>2548</v>
      </c>
      <c r="K23" s="56">
        <v>45275</v>
      </c>
      <c r="L23" s="57">
        <v>1092</v>
      </c>
      <c r="M23" s="54" t="s">
        <v>43</v>
      </c>
      <c r="N23" s="58" t="s">
        <v>144</v>
      </c>
      <c r="O23" s="54"/>
    </row>
    <row r="24" spans="1:15" s="35" customFormat="1" ht="39" customHeight="1" x14ac:dyDescent="0.15">
      <c r="A24" s="54">
        <v>22</v>
      </c>
      <c r="B24" s="54" t="s">
        <v>37</v>
      </c>
      <c r="C24" s="54" t="s">
        <v>85</v>
      </c>
      <c r="D24" s="54" t="s">
        <v>43</v>
      </c>
      <c r="E24" s="54" t="s">
        <v>38</v>
      </c>
      <c r="F24" s="54">
        <v>1</v>
      </c>
      <c r="G24" s="54">
        <v>1420</v>
      </c>
      <c r="H24" s="54">
        <v>56800</v>
      </c>
      <c r="I24" s="54">
        <v>17040</v>
      </c>
      <c r="J24" s="55">
        <f t="shared" si="0"/>
        <v>39760</v>
      </c>
      <c r="K24" s="56">
        <v>45291</v>
      </c>
      <c r="L24" s="57">
        <v>17040</v>
      </c>
      <c r="M24" s="54" t="s">
        <v>43</v>
      </c>
      <c r="N24" s="58" t="s">
        <v>145</v>
      </c>
      <c r="O24" s="54"/>
    </row>
    <row r="25" spans="1:15" s="35" customFormat="1" ht="39" customHeight="1" x14ac:dyDescent="0.15">
      <c r="A25" s="54">
        <v>23</v>
      </c>
      <c r="B25" s="54" t="s">
        <v>37</v>
      </c>
      <c r="C25" s="54" t="s">
        <v>86</v>
      </c>
      <c r="D25" s="54" t="s">
        <v>166</v>
      </c>
      <c r="E25" s="54" t="s">
        <v>53</v>
      </c>
      <c r="F25" s="54">
        <v>1</v>
      </c>
      <c r="G25" s="54">
        <v>196.62</v>
      </c>
      <c r="H25" s="54">
        <v>7864.8</v>
      </c>
      <c r="I25" s="54">
        <v>2359.44</v>
      </c>
      <c r="J25" s="55">
        <f t="shared" si="0"/>
        <v>5505.3600000000006</v>
      </c>
      <c r="K25" s="56">
        <v>45272</v>
      </c>
      <c r="L25" s="57">
        <v>2359.4</v>
      </c>
      <c r="M25" s="54" t="s">
        <v>91</v>
      </c>
      <c r="N25" s="58" t="s">
        <v>127</v>
      </c>
      <c r="O25" s="54"/>
    </row>
    <row r="26" spans="1:15" s="35" customFormat="1" ht="39" customHeight="1" x14ac:dyDescent="0.15">
      <c r="A26" s="54">
        <v>24</v>
      </c>
      <c r="B26" s="54" t="s">
        <v>37</v>
      </c>
      <c r="C26" s="54" t="s">
        <v>87</v>
      </c>
      <c r="D26" s="54" t="s">
        <v>177</v>
      </c>
      <c r="E26" s="54" t="s">
        <v>53</v>
      </c>
      <c r="F26" s="54">
        <v>1</v>
      </c>
      <c r="G26" s="54">
        <v>718</v>
      </c>
      <c r="H26" s="54">
        <v>28720</v>
      </c>
      <c r="I26" s="54">
        <v>8616</v>
      </c>
      <c r="J26" s="55">
        <f t="shared" si="0"/>
        <v>20104</v>
      </c>
      <c r="K26" s="56">
        <v>45293</v>
      </c>
      <c r="L26" s="57">
        <v>8616</v>
      </c>
      <c r="M26" s="54" t="s">
        <v>129</v>
      </c>
      <c r="N26" s="58" t="s">
        <v>130</v>
      </c>
      <c r="O26" s="54"/>
    </row>
    <row r="27" spans="1:15" s="35" customFormat="1" ht="39" customHeight="1" x14ac:dyDescent="0.15">
      <c r="A27" s="54">
        <v>25</v>
      </c>
      <c r="B27" s="54" t="s">
        <v>37</v>
      </c>
      <c r="C27" s="54" t="s">
        <v>88</v>
      </c>
      <c r="D27" s="54" t="s">
        <v>167</v>
      </c>
      <c r="E27" s="54" t="s">
        <v>56</v>
      </c>
      <c r="F27" s="54">
        <v>1</v>
      </c>
      <c r="G27" s="54">
        <v>220</v>
      </c>
      <c r="H27" s="54">
        <v>8800</v>
      </c>
      <c r="I27" s="54">
        <v>2640</v>
      </c>
      <c r="J27" s="55">
        <f t="shared" si="0"/>
        <v>6160</v>
      </c>
      <c r="K27" s="82" t="s">
        <v>152</v>
      </c>
      <c r="L27" s="84" t="s">
        <v>132</v>
      </c>
      <c r="M27" s="86" t="s">
        <v>129</v>
      </c>
      <c r="N27" s="88" t="s">
        <v>133</v>
      </c>
      <c r="O27" s="54"/>
    </row>
    <row r="28" spans="1:15" s="35" customFormat="1" ht="39" customHeight="1" x14ac:dyDescent="0.15">
      <c r="A28" s="54">
        <v>26</v>
      </c>
      <c r="B28" s="54" t="s">
        <v>37</v>
      </c>
      <c r="C28" s="54" t="s">
        <v>89</v>
      </c>
      <c r="D28" s="54" t="s">
        <v>47</v>
      </c>
      <c r="E28" s="54" t="s">
        <v>50</v>
      </c>
      <c r="F28" s="54">
        <v>1</v>
      </c>
      <c r="G28" s="54">
        <v>66</v>
      </c>
      <c r="H28" s="54">
        <v>2640</v>
      </c>
      <c r="I28" s="54">
        <v>792</v>
      </c>
      <c r="J28" s="55">
        <f t="shared" si="0"/>
        <v>1848</v>
      </c>
      <c r="K28" s="83"/>
      <c r="L28" s="85"/>
      <c r="M28" s="87"/>
      <c r="N28" s="89"/>
      <c r="O28" s="54"/>
    </row>
    <row r="29" spans="1:15" s="35" customFormat="1" ht="39" customHeight="1" x14ac:dyDescent="0.15">
      <c r="A29" s="54">
        <v>27</v>
      </c>
      <c r="B29" s="54" t="s">
        <v>37</v>
      </c>
      <c r="C29" s="54" t="s">
        <v>90</v>
      </c>
      <c r="D29" s="54" t="s">
        <v>168</v>
      </c>
      <c r="E29" s="54" t="s">
        <v>102</v>
      </c>
      <c r="F29" s="54">
        <v>1</v>
      </c>
      <c r="G29" s="54">
        <v>1</v>
      </c>
      <c r="H29" s="54">
        <v>40</v>
      </c>
      <c r="I29" s="54">
        <v>12</v>
      </c>
      <c r="J29" s="55">
        <f t="shared" si="0"/>
        <v>28</v>
      </c>
      <c r="K29" s="56">
        <v>45348</v>
      </c>
      <c r="L29" s="57">
        <v>24.6</v>
      </c>
      <c r="M29" s="54" t="s">
        <v>110</v>
      </c>
      <c r="N29" s="58" t="s">
        <v>123</v>
      </c>
      <c r="O29" s="54" t="s">
        <v>111</v>
      </c>
    </row>
    <row r="30" spans="1:15" s="35" customFormat="1" ht="39" customHeight="1" x14ac:dyDescent="0.15">
      <c r="A30" s="54">
        <v>28</v>
      </c>
      <c r="B30" s="54" t="s">
        <v>37</v>
      </c>
      <c r="C30" s="54" t="s">
        <v>92</v>
      </c>
      <c r="D30" s="54" t="s">
        <v>169</v>
      </c>
      <c r="E30" s="54" t="s">
        <v>102</v>
      </c>
      <c r="F30" s="54">
        <v>1</v>
      </c>
      <c r="G30" s="54">
        <v>671.92</v>
      </c>
      <c r="H30" s="54">
        <v>26876.799999999999</v>
      </c>
      <c r="I30" s="54">
        <v>8063.04</v>
      </c>
      <c r="J30" s="55">
        <f t="shared" si="0"/>
        <v>18813.759999999998</v>
      </c>
      <c r="K30" s="56">
        <v>45289</v>
      </c>
      <c r="L30" s="57">
        <v>8063.04</v>
      </c>
      <c r="M30" s="58" t="s">
        <v>106</v>
      </c>
      <c r="N30" s="58" t="s">
        <v>108</v>
      </c>
      <c r="O30" s="54"/>
    </row>
    <row r="31" spans="1:15" s="35" customFormat="1" ht="39" customHeight="1" x14ac:dyDescent="0.15">
      <c r="A31" s="54">
        <v>29</v>
      </c>
      <c r="B31" s="54" t="s">
        <v>37</v>
      </c>
      <c r="C31" s="54" t="s">
        <v>93</v>
      </c>
      <c r="D31" s="54" t="s">
        <v>170</v>
      </c>
      <c r="E31" s="54" t="s">
        <v>53</v>
      </c>
      <c r="F31" s="54">
        <v>1</v>
      </c>
      <c r="G31" s="54">
        <v>198.24</v>
      </c>
      <c r="H31" s="54">
        <v>7929.6</v>
      </c>
      <c r="I31" s="54">
        <v>2378.88</v>
      </c>
      <c r="J31" s="55">
        <f t="shared" si="0"/>
        <v>5550.72</v>
      </c>
      <c r="K31" s="56">
        <v>45272</v>
      </c>
      <c r="L31" s="59">
        <v>2378.88</v>
      </c>
      <c r="M31" s="54" t="s">
        <v>120</v>
      </c>
      <c r="N31" s="58" t="s">
        <v>126</v>
      </c>
      <c r="O31" s="54"/>
    </row>
    <row r="32" spans="1:15" s="35" customFormat="1" ht="39" customHeight="1" x14ac:dyDescent="0.15">
      <c r="A32" s="54">
        <v>30</v>
      </c>
      <c r="B32" s="54" t="s">
        <v>37</v>
      </c>
      <c r="C32" s="54" t="s">
        <v>94</v>
      </c>
      <c r="D32" s="54" t="s">
        <v>171</v>
      </c>
      <c r="E32" s="54" t="s">
        <v>41</v>
      </c>
      <c r="F32" s="54">
        <v>1</v>
      </c>
      <c r="G32" s="54">
        <v>708.26</v>
      </c>
      <c r="H32" s="54">
        <v>28330.400000000001</v>
      </c>
      <c r="I32" s="54">
        <v>8499.1200000000008</v>
      </c>
      <c r="J32" s="55">
        <f t="shared" si="0"/>
        <v>19831.28</v>
      </c>
      <c r="K32" s="56">
        <v>45349</v>
      </c>
      <c r="L32" s="59">
        <v>8499.1200000000008</v>
      </c>
      <c r="M32" s="54" t="s">
        <v>113</v>
      </c>
      <c r="N32" s="58" t="s">
        <v>114</v>
      </c>
      <c r="O32" s="54"/>
    </row>
    <row r="33" spans="1:15" s="35" customFormat="1" ht="39" customHeight="1" x14ac:dyDescent="0.15">
      <c r="A33" s="54">
        <v>31</v>
      </c>
      <c r="B33" s="54" t="s">
        <v>37</v>
      </c>
      <c r="C33" s="54" t="s">
        <v>95</v>
      </c>
      <c r="D33" s="54" t="s">
        <v>172</v>
      </c>
      <c r="E33" s="54" t="s">
        <v>38</v>
      </c>
      <c r="F33" s="54">
        <v>1</v>
      </c>
      <c r="G33" s="54">
        <v>1087</v>
      </c>
      <c r="H33" s="54">
        <v>43480</v>
      </c>
      <c r="I33" s="54">
        <v>13044</v>
      </c>
      <c r="J33" s="55">
        <f t="shared" si="0"/>
        <v>30436</v>
      </c>
      <c r="K33" s="56">
        <v>45282</v>
      </c>
      <c r="L33" s="59">
        <v>13044</v>
      </c>
      <c r="M33" s="54" t="s">
        <v>146</v>
      </c>
      <c r="N33" s="58" t="s">
        <v>147</v>
      </c>
      <c r="O33" s="54"/>
    </row>
    <row r="34" spans="1:15" s="35" customFormat="1" ht="39" customHeight="1" x14ac:dyDescent="0.15">
      <c r="A34" s="54">
        <v>32</v>
      </c>
      <c r="B34" s="54" t="s">
        <v>37</v>
      </c>
      <c r="C34" s="54" t="s">
        <v>96</v>
      </c>
      <c r="D34" s="54" t="s">
        <v>173</v>
      </c>
      <c r="E34" s="54" t="s">
        <v>38</v>
      </c>
      <c r="F34" s="54">
        <v>1</v>
      </c>
      <c r="G34" s="54">
        <v>1228</v>
      </c>
      <c r="H34" s="54">
        <v>49120</v>
      </c>
      <c r="I34" s="54">
        <v>14736</v>
      </c>
      <c r="J34" s="55">
        <f t="shared" si="0"/>
        <v>34384</v>
      </c>
      <c r="K34" s="56">
        <v>45282</v>
      </c>
      <c r="L34" s="59">
        <v>14736</v>
      </c>
      <c r="M34" s="54" t="s">
        <v>146</v>
      </c>
      <c r="N34" s="58" t="s">
        <v>148</v>
      </c>
      <c r="O34" s="54"/>
    </row>
    <row r="35" spans="1:15" ht="39" customHeight="1" x14ac:dyDescent="0.15">
      <c r="A35" s="54">
        <v>33</v>
      </c>
      <c r="B35" s="54" t="s">
        <v>37</v>
      </c>
      <c r="C35" s="54" t="s">
        <v>97</v>
      </c>
      <c r="D35" s="54" t="s">
        <v>46</v>
      </c>
      <c r="E35" s="54" t="s">
        <v>53</v>
      </c>
      <c r="F35" s="54">
        <v>1</v>
      </c>
      <c r="G35" s="54">
        <v>248.72</v>
      </c>
      <c r="H35" s="54">
        <v>9948.7999999999993</v>
      </c>
      <c r="I35" s="54">
        <v>2984.64</v>
      </c>
      <c r="J35" s="55">
        <f t="shared" si="0"/>
        <v>6964.16</v>
      </c>
      <c r="K35" s="56" t="s">
        <v>151</v>
      </c>
      <c r="L35" s="55">
        <v>2984.64</v>
      </c>
      <c r="M35" s="55" t="s">
        <v>46</v>
      </c>
      <c r="N35" s="55" t="s">
        <v>128</v>
      </c>
      <c r="O35" s="60"/>
    </row>
    <row r="36" spans="1:15" ht="39" customHeight="1" x14ac:dyDescent="0.15">
      <c r="A36" s="54">
        <v>34</v>
      </c>
      <c r="B36" s="54" t="s">
        <v>37</v>
      </c>
      <c r="C36" s="54" t="s">
        <v>98</v>
      </c>
      <c r="D36" s="54" t="s">
        <v>174</v>
      </c>
      <c r="E36" s="54" t="s">
        <v>53</v>
      </c>
      <c r="F36" s="54">
        <v>1</v>
      </c>
      <c r="G36" s="54">
        <v>494.8</v>
      </c>
      <c r="H36" s="54">
        <v>19792</v>
      </c>
      <c r="I36" s="54">
        <v>5937.6</v>
      </c>
      <c r="J36" s="55">
        <f t="shared" si="0"/>
        <v>13854.4</v>
      </c>
      <c r="K36" s="56" t="s">
        <v>150</v>
      </c>
      <c r="L36" s="55">
        <v>5937.6</v>
      </c>
      <c r="M36" s="55" t="s">
        <v>120</v>
      </c>
      <c r="N36" s="55" t="s">
        <v>125</v>
      </c>
      <c r="O36" s="60"/>
    </row>
    <row r="37" spans="1:15" ht="39" customHeight="1" x14ac:dyDescent="0.15">
      <c r="A37" s="54">
        <v>35</v>
      </c>
      <c r="B37" s="54" t="s">
        <v>37</v>
      </c>
      <c r="C37" s="54" t="s">
        <v>99</v>
      </c>
      <c r="D37" s="54" t="s">
        <v>175</v>
      </c>
      <c r="E37" s="54" t="s">
        <v>53</v>
      </c>
      <c r="F37" s="54">
        <v>12</v>
      </c>
      <c r="G37" s="54">
        <v>14.45</v>
      </c>
      <c r="H37" s="54">
        <v>578</v>
      </c>
      <c r="I37" s="54">
        <v>173.4</v>
      </c>
      <c r="J37" s="55">
        <f t="shared" si="0"/>
        <v>404.6</v>
      </c>
      <c r="K37" s="56">
        <v>45293</v>
      </c>
      <c r="L37" s="61">
        <v>173.04</v>
      </c>
      <c r="M37" s="61" t="s">
        <v>120</v>
      </c>
      <c r="N37" s="61" t="s">
        <v>149</v>
      </c>
      <c r="O37" s="60"/>
    </row>
    <row r="38" spans="1:15" ht="39" customHeight="1" x14ac:dyDescent="0.15">
      <c r="A38" s="54">
        <v>36</v>
      </c>
      <c r="B38" s="54" t="s">
        <v>37</v>
      </c>
      <c r="C38" s="54" t="s">
        <v>100</v>
      </c>
      <c r="D38" s="54" t="s">
        <v>176</v>
      </c>
      <c r="E38" s="54" t="s">
        <v>56</v>
      </c>
      <c r="F38" s="54">
        <v>1</v>
      </c>
      <c r="G38" s="54">
        <v>800</v>
      </c>
      <c r="H38" s="54">
        <v>32000</v>
      </c>
      <c r="I38" s="54">
        <v>9600</v>
      </c>
      <c r="J38" s="54">
        <f t="shared" si="0"/>
        <v>22400</v>
      </c>
      <c r="K38" s="62">
        <v>45351</v>
      </c>
      <c r="L38" s="54" t="s">
        <v>117</v>
      </c>
      <c r="M38" s="54" t="s">
        <v>48</v>
      </c>
      <c r="N38" s="58" t="s">
        <v>118</v>
      </c>
      <c r="O38" s="54" t="s">
        <v>119</v>
      </c>
    </row>
    <row r="39" spans="1:15" ht="39" customHeight="1" x14ac:dyDescent="0.15">
      <c r="A39" s="54"/>
      <c r="B39" s="54" t="s">
        <v>18</v>
      </c>
      <c r="C39" s="63"/>
      <c r="D39" s="64"/>
      <c r="E39" s="64"/>
      <c r="F39" s="65">
        <f>SUM(F3:F38)</f>
        <v>47</v>
      </c>
      <c r="G39" s="66">
        <f>SUM(G3:G38)</f>
        <v>18771.72</v>
      </c>
      <c r="H39" s="55">
        <f>SUM(H3:H38)</f>
        <v>750868.80000000016</v>
      </c>
      <c r="I39" s="55">
        <f>SUM(I3:I38)</f>
        <v>225260.64000000004</v>
      </c>
      <c r="J39" s="55">
        <f>SUM(J3:J38)</f>
        <v>525608.15999999992</v>
      </c>
      <c r="K39" s="67"/>
      <c r="L39" s="68"/>
      <c r="M39" s="60"/>
      <c r="N39" s="69"/>
      <c r="O39" s="60"/>
    </row>
    <row r="40" spans="1:15" ht="39" customHeight="1" x14ac:dyDescent="0.15">
      <c r="K40" s="47"/>
      <c r="L40" s="48"/>
      <c r="M40" s="49"/>
      <c r="N40" s="49"/>
    </row>
  </sheetData>
  <protectedRanges>
    <protectedRange sqref="G4" name="区域1_2_1_2"/>
    <protectedRange sqref="G12:G19 G22:G28" name="区域1_7"/>
  </protectedRanges>
  <autoFilter ref="A2:O39"/>
  <mergeCells count="14">
    <mergeCell ref="M14:M15"/>
    <mergeCell ref="N14:N15"/>
    <mergeCell ref="K27:K28"/>
    <mergeCell ref="L27:L28"/>
    <mergeCell ref="M27:M28"/>
    <mergeCell ref="N27:N28"/>
    <mergeCell ref="A1:O1"/>
    <mergeCell ref="K12:K13"/>
    <mergeCell ref="L12:L13"/>
    <mergeCell ref="M12:M13"/>
    <mergeCell ref="N12:N13"/>
    <mergeCell ref="O12:O15"/>
    <mergeCell ref="K14:K15"/>
    <mergeCell ref="L14:L15"/>
  </mergeCells>
  <phoneticPr fontId="15" type="noConversion"/>
  <printOptions horizontalCentered="1"/>
  <pageMargins left="0.4" right="0.4" top="0.5" bottom="0.389583333333333" header="0.50763888888888897" footer="0.118055555555556"/>
  <pageSetup paperSize="9" orientation="landscape" verticalDpi="300" r:id="rId1"/>
  <headerFooter scaleWithDoc="0" alignWithMargins="0">
    <oddFooter>&amp;C第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pane ySplit="2" topLeftCell="A3" activePane="bottomLeft" state="frozen"/>
      <selection pane="bottomLeft" activeCell="J4" sqref="J4"/>
    </sheetView>
  </sheetViews>
  <sheetFormatPr defaultColWidth="14.75" defaultRowHeight="39" customHeight="1" x14ac:dyDescent="0.15"/>
  <cols>
    <col min="1" max="1" width="4" style="35" customWidth="1"/>
    <col min="2" max="2" width="10" style="35" customWidth="1"/>
    <col min="3" max="4" width="11.75" style="42" customWidth="1"/>
    <col min="5" max="5" width="16.875" style="42" customWidth="1"/>
    <col min="6" max="6" width="9.75" style="43" customWidth="1"/>
    <col min="7" max="10" width="10.375" style="44" customWidth="1"/>
    <col min="11" max="11" width="10.25" style="41" customWidth="1"/>
    <col min="12" max="12" width="14.375" style="41" customWidth="1"/>
    <col min="13" max="13" width="9.625" style="41" customWidth="1"/>
    <col min="14" max="14" width="10.625" style="51" customWidth="1"/>
    <col min="15" max="15" width="7.75" style="41" customWidth="1"/>
    <col min="16" max="16384" width="14.75" style="41"/>
  </cols>
  <sheetData>
    <row r="1" spans="1:15" s="22" customFormat="1" ht="39" customHeight="1" x14ac:dyDescent="0.15">
      <c r="A1" s="90" t="s">
        <v>178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31" customFormat="1" ht="39" customHeight="1" x14ac:dyDescent="0.15">
      <c r="A2" s="23" t="s">
        <v>20</v>
      </c>
      <c r="B2" s="23" t="s">
        <v>21</v>
      </c>
      <c r="C2" s="24" t="s">
        <v>103</v>
      </c>
      <c r="D2" s="24" t="s">
        <v>32</v>
      </c>
      <c r="E2" s="24" t="s">
        <v>33</v>
      </c>
      <c r="F2" s="26" t="s">
        <v>34</v>
      </c>
      <c r="G2" s="27" t="s">
        <v>35</v>
      </c>
      <c r="H2" s="27" t="s">
        <v>25</v>
      </c>
      <c r="I2" s="27" t="s">
        <v>36</v>
      </c>
      <c r="J2" s="29" t="s">
        <v>26</v>
      </c>
      <c r="K2" s="30" t="s">
        <v>27</v>
      </c>
      <c r="L2" s="30" t="s">
        <v>28</v>
      </c>
      <c r="M2" s="30" t="s">
        <v>29</v>
      </c>
      <c r="N2" s="30" t="s">
        <v>30</v>
      </c>
      <c r="O2" s="30" t="s">
        <v>31</v>
      </c>
    </row>
    <row r="3" spans="1:15" s="35" customFormat="1" ht="39" customHeight="1" x14ac:dyDescent="0.15">
      <c r="A3" s="32">
        <v>1</v>
      </c>
      <c r="B3" s="32" t="s">
        <v>37</v>
      </c>
      <c r="C3" s="32" t="s">
        <v>60</v>
      </c>
      <c r="D3" s="32" t="s">
        <v>47</v>
      </c>
      <c r="E3" s="32" t="s">
        <v>53</v>
      </c>
      <c r="F3" s="32">
        <v>1</v>
      </c>
      <c r="G3" s="32">
        <v>220</v>
      </c>
      <c r="H3" s="32">
        <v>3080</v>
      </c>
      <c r="I3" s="32">
        <v>924</v>
      </c>
      <c r="J3" s="32">
        <f>H3-I3</f>
        <v>2156</v>
      </c>
      <c r="K3" s="34">
        <v>45293</v>
      </c>
      <c r="L3" s="45">
        <v>924</v>
      </c>
      <c r="M3" s="33" t="s">
        <v>129</v>
      </c>
      <c r="N3" s="33" t="s">
        <v>131</v>
      </c>
      <c r="O3" s="32"/>
    </row>
    <row r="4" spans="1:15" s="35" customFormat="1" ht="39" customHeight="1" x14ac:dyDescent="0.15">
      <c r="A4" s="32">
        <v>2</v>
      </c>
      <c r="B4" s="32" t="s">
        <v>37</v>
      </c>
      <c r="C4" s="32" t="s">
        <v>61</v>
      </c>
      <c r="D4" s="32" t="s">
        <v>104</v>
      </c>
      <c r="E4" s="32" t="s">
        <v>102</v>
      </c>
      <c r="F4" s="32">
        <v>2</v>
      </c>
      <c r="G4" s="32">
        <v>3</v>
      </c>
      <c r="H4" s="32">
        <v>42</v>
      </c>
      <c r="I4" s="32">
        <v>12.6</v>
      </c>
      <c r="J4" s="32">
        <f t="shared" ref="J4:J6" si="0">H4-I4</f>
        <v>29.4</v>
      </c>
      <c r="K4" s="34">
        <v>45348</v>
      </c>
      <c r="L4" s="45">
        <v>24.6</v>
      </c>
      <c r="M4" s="33" t="s">
        <v>153</v>
      </c>
      <c r="N4" s="33" t="s">
        <v>123</v>
      </c>
      <c r="O4" s="32" t="s">
        <v>154</v>
      </c>
    </row>
    <row r="5" spans="1:15" s="35" customFormat="1" ht="39" customHeight="1" x14ac:dyDescent="0.15">
      <c r="A5" s="32">
        <v>3</v>
      </c>
      <c r="B5" s="32" t="s">
        <v>37</v>
      </c>
      <c r="C5" s="32" t="s">
        <v>62</v>
      </c>
      <c r="D5" s="32" t="s">
        <v>39</v>
      </c>
      <c r="E5" s="32" t="s">
        <v>38</v>
      </c>
      <c r="F5" s="32">
        <v>1</v>
      </c>
      <c r="G5" s="32">
        <v>227</v>
      </c>
      <c r="H5" s="32">
        <v>3178</v>
      </c>
      <c r="I5" s="32">
        <v>953.4</v>
      </c>
      <c r="J5" s="32">
        <f t="shared" si="0"/>
        <v>2224.6</v>
      </c>
      <c r="K5" s="34">
        <v>45282</v>
      </c>
      <c r="L5" s="45">
        <v>953.4</v>
      </c>
      <c r="M5" s="33" t="s">
        <v>146</v>
      </c>
      <c r="N5" s="33" t="s">
        <v>157</v>
      </c>
      <c r="O5" s="32"/>
    </row>
    <row r="6" spans="1:15" s="35" customFormat="1" ht="39" customHeight="1" x14ac:dyDescent="0.15">
      <c r="A6" s="32">
        <v>4</v>
      </c>
      <c r="B6" s="32" t="s">
        <v>37</v>
      </c>
      <c r="C6" s="32" t="s">
        <v>63</v>
      </c>
      <c r="D6" s="32" t="s">
        <v>105</v>
      </c>
      <c r="E6" s="32" t="s">
        <v>41</v>
      </c>
      <c r="F6" s="32">
        <v>37</v>
      </c>
      <c r="G6" s="32">
        <v>30</v>
      </c>
      <c r="H6" s="32">
        <v>420</v>
      </c>
      <c r="I6" s="32">
        <v>126</v>
      </c>
      <c r="J6" s="32">
        <f t="shared" si="0"/>
        <v>294</v>
      </c>
      <c r="K6" s="34">
        <v>45289</v>
      </c>
      <c r="L6" s="45">
        <v>126</v>
      </c>
      <c r="M6" s="33" t="s">
        <v>155</v>
      </c>
      <c r="N6" s="33" t="s">
        <v>156</v>
      </c>
      <c r="O6" s="32"/>
    </row>
    <row r="7" spans="1:15" ht="39" customHeight="1" x14ac:dyDescent="0.15">
      <c r="A7" s="36"/>
      <c r="B7" s="36" t="s">
        <v>18</v>
      </c>
      <c r="C7" s="37"/>
      <c r="D7" s="37"/>
      <c r="E7" s="37"/>
      <c r="F7" s="38">
        <f>SUM(F3:F6)</f>
        <v>41</v>
      </c>
      <c r="G7" s="39">
        <f>SUM(G3:G6)</f>
        <v>480</v>
      </c>
      <c r="H7" s="39">
        <f>SUM(H3:H6)</f>
        <v>6720</v>
      </c>
      <c r="I7" s="39">
        <f>SUM(I3:I6)</f>
        <v>2016</v>
      </c>
      <c r="J7" s="39">
        <f>SUM(J3:J6)</f>
        <v>4704</v>
      </c>
      <c r="K7" s="40"/>
      <c r="L7" s="40"/>
      <c r="M7" s="40"/>
      <c r="N7" s="50"/>
      <c r="O7" s="40"/>
    </row>
  </sheetData>
  <autoFilter ref="A2:O5"/>
  <mergeCells count="1">
    <mergeCell ref="A1:O1"/>
  </mergeCells>
  <phoneticPr fontId="15" type="noConversion"/>
  <printOptions horizontalCentered="1"/>
  <pageMargins left="0" right="0" top="0.389583333333333" bottom="0.389583333333333" header="0.50763888888888897" footer="0.118055555555556"/>
  <pageSetup paperSize="9" orientation="landscape" verticalDpi="300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汇总 </vt:lpstr>
      <vt:lpstr>小麦完全成本保险</vt:lpstr>
      <vt:lpstr>油菜种植保险</vt:lpstr>
      <vt:lpstr>'汇总 '!Print_Area</vt:lpstr>
      <vt:lpstr>小麦完全成本保险!Print_Area</vt:lpstr>
      <vt:lpstr>'汇总 '!Print_Titles</vt:lpstr>
      <vt:lpstr>小麦完全成本保险!Print_Titles</vt:lpstr>
      <vt:lpstr>油菜种植保险!Print_Titles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cp:lastPrinted>2024-03-12T06:30:49Z</cp:lastPrinted>
  <dcterms:created xsi:type="dcterms:W3CDTF">1996-12-17T01:32:00Z</dcterms:created>
  <dcterms:modified xsi:type="dcterms:W3CDTF">2024-03-12T06:31:47Z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eadingLayout">
    <vt:bool>false</vt:bool>
  </property>
</Properties>
</file>