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activeTab="2"/>
  </bookViews>
  <sheets>
    <sheet name="汇总 " sheetId="10" r:id="rId1"/>
    <sheet name="小麦完全成本保险" sheetId="8" r:id="rId2"/>
    <sheet name="油菜种植保险" sheetId="11" r:id="rId3"/>
  </sheets>
  <definedNames>
    <definedName name="_xlnm._FilterDatabase" localSheetId="1" hidden="1">小麦完全成本保险!$A$2:$P$47</definedName>
    <definedName name="_xlnm._FilterDatabase" localSheetId="2" hidden="1">油菜种植保险!$A$2:$O$8</definedName>
    <definedName name="_xlnm.Print_Area" localSheetId="0">'汇总 '!$A$1:$M$10</definedName>
    <definedName name="_xlnm.Print_Titles" localSheetId="0">'汇总 '!$1:$4</definedName>
    <definedName name="_xlnm.Print_Titles" localSheetId="1">小麦完全成本保险!$1:$2</definedName>
    <definedName name="_xlnm.Print_Titles" localSheetId="2">油菜种植保险!$1:$2</definedName>
  </definedNames>
  <calcPr calcId="144525"/>
</workbook>
</file>

<file path=xl/sharedStrings.xml><?xml version="1.0" encoding="utf-8"?>
<sst xmlns="http://schemas.openxmlformats.org/spreadsheetml/2006/main" count="381" uniqueCount="192">
  <si>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（2023.1.1-5.31）</t>
    </r>
  </si>
  <si>
    <t>申请单位（业务章）：紫金财产保险股份有限公司南通中心支公司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</si>
  <si>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</si>
  <si>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</si>
  <si>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</si>
  <si>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</si>
  <si>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</si>
  <si>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</si>
  <si>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</si>
  <si>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</si>
  <si>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</si>
  <si>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</si>
  <si>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</si>
  <si>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</si>
  <si>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</si>
  <si>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</si>
  <si>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</si>
  <si>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</si>
  <si>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</si>
  <si>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</si>
  <si>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小麦完全成本保险</t>
  </si>
  <si>
    <t>油菜种植保险</t>
  </si>
  <si>
    <t>合计</t>
  </si>
  <si>
    <t xml:space="preserve">  保险公司负责人：                                         保险公司复核人：瞿菊平                               保险公司制表人：薛羽婷</t>
  </si>
  <si>
    <t xml:space="preserve">种植业保险明细表（小麦完全成本保险,单位保额1000，费率4%，保期2023-01-02至2023-06-30） </t>
  </si>
  <si>
    <t>序号</t>
  </si>
  <si>
    <t>乡镇</t>
  </si>
  <si>
    <t>保单号</t>
  </si>
  <si>
    <t>被保险人或投保人</t>
  </si>
  <si>
    <t>标的地址</t>
  </si>
  <si>
    <t>承保户次</t>
  </si>
  <si>
    <t>总保费（元）</t>
  </si>
  <si>
    <t>农户自缴保费（元）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</si>
  <si>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</si>
  <si>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</si>
  <si>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</si>
  <si>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</si>
  <si>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</si>
  <si>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</si>
  <si>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五接镇</t>
  </si>
  <si>
    <t>陶成</t>
  </si>
  <si>
    <t>231G823206932300000H</t>
  </si>
  <si>
    <t>江苏省南通市通州区五接镇开沙村</t>
  </si>
  <si>
    <t>高婵</t>
  </si>
  <si>
    <t>C00207002152</t>
  </si>
  <si>
    <t>陈佳</t>
  </si>
  <si>
    <t>999939001110</t>
  </si>
  <si>
    <t>秦夕陆</t>
  </si>
  <si>
    <t>231G8232069323000008</t>
  </si>
  <si>
    <t>邓颖</t>
  </si>
  <si>
    <t>889969000543</t>
  </si>
  <si>
    <t>殷建</t>
  </si>
  <si>
    <t>231G8232069323000004</t>
  </si>
  <si>
    <t>999908001691</t>
  </si>
  <si>
    <t>赵玉和</t>
  </si>
  <si>
    <t>231G8232069323000006</t>
  </si>
  <si>
    <t>999950002246</t>
  </si>
  <si>
    <t>南通市通州区五接镇复成村村民委员会</t>
  </si>
  <si>
    <t>231G8232069323000001</t>
  </si>
  <si>
    <t>江苏省南通市通州区五接镇复成圩村</t>
  </si>
  <si>
    <t>彭金霞</t>
  </si>
  <si>
    <t>C00251000458</t>
  </si>
  <si>
    <t>南通市百川粮食专业合作社</t>
  </si>
  <si>
    <t>231G8232069323000014</t>
  </si>
  <si>
    <t>江苏省南通市通州区五接镇桃园村</t>
  </si>
  <si>
    <t>王锦海</t>
  </si>
  <si>
    <t>C00238000740</t>
  </si>
  <si>
    <t>通州区五接镇超群粮食种植家庭农场</t>
  </si>
  <si>
    <t>231G823206932300000Z</t>
  </si>
  <si>
    <t>王海军</t>
  </si>
  <si>
    <t>999929002828</t>
  </si>
  <si>
    <t>夏名财</t>
  </si>
  <si>
    <t>231G823206932300000Q</t>
  </si>
  <si>
    <t>夏著兵</t>
  </si>
  <si>
    <t>999941001634</t>
  </si>
  <si>
    <t>南通市通州区五接镇桃园村村民委员会</t>
  </si>
  <si>
    <t>231G8232069323000002</t>
  </si>
  <si>
    <t>吴铃铃</t>
  </si>
  <si>
    <t>999936000261</t>
  </si>
  <si>
    <t>其中171.98元为22年水稻保费</t>
  </si>
  <si>
    <t>南通市通州区五接镇张大圩村村民委员会</t>
  </si>
  <si>
    <t>231G8232069323000003</t>
  </si>
  <si>
    <t>江苏省南通市通州区五接镇张大圩村</t>
  </si>
  <si>
    <t>马海霞</t>
  </si>
  <si>
    <t>C00211001881</t>
  </si>
  <si>
    <t>南通市通州区五接镇天后宫村村民委员会</t>
  </si>
  <si>
    <t>231G823206932300000B</t>
  </si>
  <si>
    <t>江苏省南通市通州区五接镇天后宫村</t>
  </si>
  <si>
    <t>叶飞</t>
  </si>
  <si>
    <t>999915000769</t>
  </si>
  <si>
    <t>顾建峰</t>
  </si>
  <si>
    <t>231G8232069323000007</t>
  </si>
  <si>
    <t>999928001092</t>
  </si>
  <si>
    <t>其中50.4元为本年度顾建峰油菜保费</t>
  </si>
  <si>
    <t>梁锦友</t>
  </si>
  <si>
    <t>231G8232069323000005</t>
  </si>
  <si>
    <t>江苏省南通市通州区五接镇老木厂村</t>
  </si>
  <si>
    <t>C00222000116</t>
  </si>
  <si>
    <t>南通市通州区五接镇志富草制品专业合作社</t>
  </si>
  <si>
    <t>231G8232069323000012</t>
  </si>
  <si>
    <t>罗园喜</t>
  </si>
  <si>
    <t>998117000584</t>
  </si>
  <si>
    <t>张文龙</t>
  </si>
  <si>
    <t>231G823206932300000M</t>
  </si>
  <si>
    <t>马翔翔</t>
  </si>
  <si>
    <t>C00224000258</t>
  </si>
  <si>
    <t>231G823206932300000P</t>
  </si>
  <si>
    <t>999956000850</t>
  </si>
  <si>
    <t>张瞻远</t>
  </si>
  <si>
    <t>231G823206932300000A</t>
  </si>
  <si>
    <t>C00223000110</t>
  </si>
  <si>
    <t>李才山</t>
  </si>
  <si>
    <t>231G8232069323000009</t>
  </si>
  <si>
    <t>C00208000494</t>
  </si>
  <si>
    <t>杨平安</t>
  </si>
  <si>
    <t>231G823206932300000C</t>
  </si>
  <si>
    <t>889978001842</t>
  </si>
  <si>
    <t>231G823206932300000J</t>
  </si>
  <si>
    <t>江苏省南通市通州区五接镇李港村</t>
  </si>
  <si>
    <t>C00212001705</t>
  </si>
  <si>
    <t>999916002662</t>
  </si>
  <si>
    <t>231G8232069323000013</t>
  </si>
  <si>
    <t>C00254002874</t>
  </si>
  <si>
    <t>吴建扬</t>
  </si>
  <si>
    <t>231G823206932300000N</t>
  </si>
  <si>
    <t>张敏</t>
  </si>
  <si>
    <t>999928003448</t>
  </si>
  <si>
    <t>231G8232069323000016</t>
  </si>
  <si>
    <t>999950002762</t>
  </si>
  <si>
    <t>通州区五接镇王进粮食种植家庭农场</t>
  </si>
  <si>
    <t>231G823206932300000D</t>
  </si>
  <si>
    <t>王进</t>
  </si>
  <si>
    <t>C00231002206</t>
  </si>
  <si>
    <t>南通复成农机专业合作社</t>
  </si>
  <si>
    <t>231G823206932300000E</t>
  </si>
  <si>
    <t>999947002250</t>
  </si>
  <si>
    <t>王小勇</t>
  </si>
  <si>
    <t>231G823206932300000G</t>
  </si>
  <si>
    <t>C00227002382</t>
  </si>
  <si>
    <t>孙学立</t>
  </si>
  <si>
    <t>231G823206932300000F</t>
  </si>
  <si>
    <t>999919002353</t>
  </si>
  <si>
    <t>231G823206932300000K</t>
  </si>
  <si>
    <t>王爱国</t>
  </si>
  <si>
    <t>998845000303</t>
  </si>
  <si>
    <t>999936000942</t>
  </si>
  <si>
    <t>南通市通州区五接镇李港村村民委员会</t>
  </si>
  <si>
    <t>231G823206932300000L</t>
  </si>
  <si>
    <t>999943002890</t>
  </si>
  <si>
    <t>其中201.62元22年水稻保费，6.72元23年小麦保费</t>
  </si>
  <si>
    <t>231G8232069323000015</t>
  </si>
  <si>
    <t>江苏省南通市通州区五接镇袁三圩村</t>
  </si>
  <si>
    <t>889971000730</t>
  </si>
  <si>
    <t>231G8232069323000010</t>
  </si>
  <si>
    <t>999907000562</t>
  </si>
  <si>
    <t>孙和平</t>
  </si>
  <si>
    <t>231G823206932300000X</t>
  </si>
  <si>
    <t>998845001431</t>
  </si>
  <si>
    <t>231G8232069323000011</t>
  </si>
  <si>
    <t>999928000591</t>
  </si>
  <si>
    <t>通州区五接镇凯凯粮食种植家庭农场</t>
  </si>
  <si>
    <t>231G823206932300000R</t>
  </si>
  <si>
    <t>陈凯</t>
  </si>
  <si>
    <t>999933002110</t>
  </si>
  <si>
    <t>南通顺捷农业服务专业合作社</t>
  </si>
  <si>
    <t>231G823206932300000V</t>
  </si>
  <si>
    <t>C00217002695</t>
  </si>
  <si>
    <t>231G823206932300000Y</t>
  </si>
  <si>
    <t>231G823206932300000T</t>
  </si>
  <si>
    <t>231G823206932300000W</t>
  </si>
  <si>
    <t>陈美平</t>
  </si>
  <si>
    <t>231G823206932300000U</t>
  </si>
  <si>
    <t>999951000470</t>
  </si>
  <si>
    <t>231G823206932300000S</t>
  </si>
  <si>
    <t>C00253001044</t>
  </si>
  <si>
    <t>江苏圣岛旅游开发有限公司</t>
  </si>
  <si>
    <t>231G8232069323000017</t>
  </si>
  <si>
    <t>夏华明</t>
  </si>
  <si>
    <t>889959000881</t>
  </si>
  <si>
    <t xml:space="preserve">种植业保险明细表（油菜种植保险,单位保额700，费率2%,保期2023-01-02至2023-06-30） </t>
  </si>
  <si>
    <t>投保人/被保险人</t>
  </si>
  <si>
    <t>户数</t>
  </si>
  <si>
    <t>数量（亩）</t>
  </si>
  <si>
    <t>自缴保费合计（元）</t>
  </si>
  <si>
    <t>23108232069323000001</t>
  </si>
  <si>
    <t>其中1656元为本年度顾建峰小麦保费</t>
  </si>
  <si>
    <t>23108232069323000002</t>
  </si>
  <si>
    <t>其中201.62元22年水稻保费，80.04元23年小麦保费</t>
  </si>
  <si>
    <t>23108232069323000004</t>
  </si>
  <si>
    <t>889979001388</t>
  </si>
  <si>
    <t>23108232069323000003</t>
  </si>
  <si>
    <t>C00223002279</t>
  </si>
</sst>
</file>

<file path=xl/styles.xml><?xml version="1.0" encoding="utf-8"?>
<styleSheet xmlns="http://schemas.openxmlformats.org/spreadsheetml/2006/main">
  <numFmts count="8">
    <numFmt numFmtId="176" formatCode="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0_);[Red]\(0.00\)"/>
  </numFmts>
  <fonts count="40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b/>
      <sz val="9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Helv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106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/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7" borderId="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/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36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39" fillId="0" borderId="0">
      <alignment vertical="center"/>
    </xf>
    <xf numFmtId="0" fontId="0" fillId="0" borderId="0"/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9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/>
    </xf>
    <xf numFmtId="178" fontId="5" fillId="0" borderId="2" xfId="7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178" fontId="8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179" fontId="9" fillId="3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10" fillId="2" borderId="0" xfId="100" applyFont="1" applyFill="1"/>
    <xf numFmtId="0" fontId="11" fillId="0" borderId="0" xfId="100" applyFont="1" applyFill="1"/>
    <xf numFmtId="0" fontId="7" fillId="2" borderId="0" xfId="100" applyFont="1" applyFill="1" applyAlignment="1">
      <alignment horizontal="center" vertical="center" wrapText="1"/>
    </xf>
    <xf numFmtId="0" fontId="12" fillId="0" borderId="0" xfId="100" applyFont="1" applyFill="1"/>
    <xf numFmtId="0" fontId="13" fillId="2" borderId="0" xfId="100" applyFont="1" applyFill="1"/>
    <xf numFmtId="0" fontId="0" fillId="0" borderId="0" xfId="100" applyNumberFormat="1" applyFill="1"/>
    <xf numFmtId="179" fontId="0" fillId="0" borderId="0" xfId="100" applyNumberFormat="1" applyFill="1"/>
    <xf numFmtId="10" fontId="0" fillId="0" borderId="0" xfId="100" applyNumberFormat="1" applyFill="1"/>
    <xf numFmtId="178" fontId="0" fillId="0" borderId="0" xfId="100" applyNumberFormat="1" applyFill="1"/>
    <xf numFmtId="179" fontId="0" fillId="2" borderId="0" xfId="100" applyNumberFormat="1" applyFill="1"/>
    <xf numFmtId="0" fontId="0" fillId="2" borderId="0" xfId="100" applyFill="1"/>
    <xf numFmtId="0" fontId="14" fillId="0" borderId="0" xfId="100" applyFont="1" applyFill="1" applyBorder="1" applyAlignment="1">
      <alignment horizontal="center" vertical="center" wrapText="1"/>
    </xf>
    <xf numFmtId="9" fontId="14" fillId="0" borderId="0" xfId="100" applyNumberFormat="1" applyFont="1" applyFill="1" applyBorder="1" applyAlignment="1">
      <alignment horizontal="center" vertical="center" wrapText="1"/>
    </xf>
    <xf numFmtId="0" fontId="12" fillId="0" borderId="1" xfId="100" applyFont="1" applyFill="1" applyBorder="1" applyAlignment="1">
      <alignment horizontal="left" vertical="center" wrapText="1"/>
    </xf>
    <xf numFmtId="0" fontId="9" fillId="0" borderId="2" xfId="10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8" fontId="9" fillId="0" borderId="2" xfId="10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9" fontId="9" fillId="0" borderId="2" xfId="10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9" fillId="2" borderId="2" xfId="100" applyFont="1" applyFill="1" applyBorder="1" applyAlignment="1">
      <alignment horizontal="center" vertical="center" wrapText="1"/>
    </xf>
    <xf numFmtId="0" fontId="7" fillId="0" borderId="2" xfId="100" applyNumberFormat="1" applyFont="1" applyFill="1" applyBorder="1" applyAlignment="1">
      <alignment horizontal="center" vertical="center" wrapText="1"/>
    </xf>
    <xf numFmtId="179" fontId="7" fillId="0" borderId="2" xfId="100" applyNumberFormat="1" applyFont="1" applyFill="1" applyBorder="1" applyAlignment="1">
      <alignment horizontal="center" vertical="center" wrapText="1"/>
    </xf>
    <xf numFmtId="9" fontId="7" fillId="0" borderId="2" xfId="10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Alignment="1">
      <alignment vertical="center" wrapText="1"/>
    </xf>
    <xf numFmtId="179" fontId="12" fillId="0" borderId="0" xfId="0" applyNumberFormat="1" applyFont="1" applyFill="1" applyAlignment="1">
      <alignment vertical="center"/>
    </xf>
    <xf numFmtId="178" fontId="7" fillId="0" borderId="0" xfId="100" applyNumberFormat="1" applyFont="1" applyFill="1"/>
    <xf numFmtId="179" fontId="12" fillId="0" borderId="0" xfId="100" applyNumberFormat="1" applyFont="1" applyFill="1" applyBorder="1" applyAlignment="1">
      <alignment horizontal="center" vertical="center" wrapText="1"/>
    </xf>
    <xf numFmtId="178" fontId="0" fillId="2" borderId="0" xfId="100" applyNumberFormat="1" applyFill="1"/>
    <xf numFmtId="0" fontId="12" fillId="0" borderId="0" xfId="100" applyFont="1" applyFill="1" applyAlignment="1">
      <alignment horizontal="left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差_2015年水稻、玉米、棉花汇总（杨小龙）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_ET_STYLE_NoName_00_" xfId="22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差_2014年签单小麦油菜汇总1" xfId="46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差_2015年小麦油菜汇总（2015.1.15）" xfId="51"/>
    <cellStyle name="强调文字颜色 4" xfId="52" builtinId="41"/>
    <cellStyle name="20% - 强调文字颜色 4" xfId="53" builtinId="42"/>
    <cellStyle name="40% - 强调文字颜色 4" xfId="54" builtinId="43"/>
    <cellStyle name="好_2014年签单小麦油菜汇总1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gcd" xfId="64"/>
    <cellStyle name="差_2015年水稻、玉米、棉花汇总（）" xfId="65"/>
    <cellStyle name="常规 11" xfId="66"/>
    <cellStyle name="常规 13" xfId="67"/>
    <cellStyle name="常规 11 2" xfId="68"/>
    <cellStyle name="常规 12 2" xfId="69"/>
    <cellStyle name="常规 14" xfId="70"/>
    <cellStyle name="常规 14 2" xfId="71"/>
    <cellStyle name="常规 149 2 2 2" xfId="72"/>
    <cellStyle name="常规 15" xfId="73"/>
    <cellStyle name="常规 15 2" xfId="74"/>
    <cellStyle name="常规 17" xfId="75"/>
    <cellStyle name="常规 2" xfId="76"/>
    <cellStyle name="常规 2 2" xfId="77"/>
    <cellStyle name="常规 2 27 2" xfId="78"/>
    <cellStyle name="常规 2 3" xfId="79"/>
    <cellStyle name="常规 2 4" xfId="80"/>
    <cellStyle name="常规 22 8" xfId="81"/>
    <cellStyle name="常规 24" xfId="82"/>
    <cellStyle name="常规 27" xfId="83"/>
    <cellStyle name="常规 3" xfId="84"/>
    <cellStyle name="常规 3 2" xfId="85"/>
    <cellStyle name="常规 3 3" xfId="86"/>
    <cellStyle name="常规 33" xfId="87"/>
    <cellStyle name="常规 34" xfId="88"/>
    <cellStyle name="常规 35" xfId="89"/>
    <cellStyle name="常规 36" xfId="90"/>
    <cellStyle name="好_2015年水稻、玉米、棉花汇总（杨小龙）" xfId="91"/>
    <cellStyle name="常规 37" xfId="92"/>
    <cellStyle name="常规 4" xfId="93"/>
    <cellStyle name="常规 5" xfId="94"/>
    <cellStyle name="常规 5 3" xfId="95"/>
    <cellStyle name="常规 6 2" xfId="96"/>
    <cellStyle name="常规 7" xfId="97"/>
    <cellStyle name="常规 7 2" xfId="98"/>
    <cellStyle name="常规 74" xfId="99"/>
    <cellStyle name="常规 8" xfId="100"/>
    <cellStyle name="常规 9" xfId="101"/>
    <cellStyle name="常规 9 2" xfId="102"/>
    <cellStyle name="常规 9 3" xfId="103"/>
    <cellStyle name="好_2015年水稻、玉米、棉花汇总（）" xfId="104"/>
    <cellStyle name="好_2015年小麦油菜汇总（2015.1.15）" xfId="105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2" name="HTMLHidden1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3" name="HTMLHidden2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4" name="HTMLHidden3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5" name="HTMLHidden4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6" name="HTMLHidden5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7" name="HTMLHidden6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8" name="HTMLHidden7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9" name="HTMLHidden8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10" name="HTMLHidden9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11" name="HTMLHidden10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12" name="HTMLHidden11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13" name="HTMLHidden12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14" name="HTMLHidden13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sp>
      <xdr:nvSpPr>
        <xdr:cNvPr id="15" name="HTMLHidden14" hidden="1"/>
        <xdr:cNvSpPr/>
      </xdr:nvSpPr>
      <xdr:spPr>
        <a:xfrm>
          <a:off x="498157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561975</xdr:colOff>
      <xdr:row>35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0" name="HTMLHidden1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1" name="HTMLHidden2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2" name="HTMLHidden3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3" name="HTMLHidden4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4" name="HTMLHidden5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5" name="HTMLHidden6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6" name="HTMLHidden7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7" name="HTMLHidden8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8" name="HTMLHidden9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39" name="HTMLHidden10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40" name="HTMLHidden11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41" name="HTMLHidden12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42" name="HTMLHidden13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sp>
      <xdr:nvSpPr>
        <xdr:cNvPr id="43" name="HTMLHidden14" hidden="1"/>
        <xdr:cNvSpPr/>
      </xdr:nvSpPr>
      <xdr:spPr>
        <a:xfrm>
          <a:off x="1990725" y="1158811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190500</xdr:colOff>
      <xdr:row>35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5881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58" name="HTMLHidden1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59" name="HTMLHidden2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0" name="HTMLHidden3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1" name="HTMLHidden4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2" name="HTMLHidden5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3" name="HTMLHidden6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4" name="HTMLHidden7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5" name="HTMLHidden8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6" name="HTMLHidden9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7" name="HTMLHidden10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8" name="HTMLHidden11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69" name="HTMLHidden12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70" name="HTMLHidden13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sp>
      <xdr:nvSpPr>
        <xdr:cNvPr id="71" name="HTMLHidden14" hidden="1"/>
        <xdr:cNvSpPr/>
      </xdr:nvSpPr>
      <xdr:spPr>
        <a:xfrm>
          <a:off x="498157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7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8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8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8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8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8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14400" cy="228600"/>
    <xdr:pic>
      <xdr:nvPicPr>
        <xdr:cNvPr id="8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157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86" name="HTMLHidden1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87" name="HTMLHidden2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88" name="HTMLHidden3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89" name="HTMLHidden4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0" name="HTMLHidden5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1" name="HTMLHidden6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2" name="HTMLHidden7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3" name="HTMLHidden8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4" name="HTMLHidden9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5" name="HTMLHidden10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6" name="HTMLHidden11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7" name="HTMLHidden12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8" name="HTMLHidden13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sp>
      <xdr:nvSpPr>
        <xdr:cNvPr id="99" name="HTMLHidden14" hidden="1"/>
        <xdr:cNvSpPr/>
      </xdr:nvSpPr>
      <xdr:spPr>
        <a:xfrm>
          <a:off x="1990725" y="147504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0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1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2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3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4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5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6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7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8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09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10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11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12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14400" cy="228600"/>
    <xdr:pic>
      <xdr:nvPicPr>
        <xdr:cNvPr id="113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7504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14" name="HTMLHidden1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15" name="HTMLHidden2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16" name="HTMLHidden3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17" name="HTMLHidden4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18" name="HTMLHidden5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19" name="HTMLHidden6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0" name="HTMLHidden7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1" name="HTMLHidden8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2" name="HTMLHidden9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3" name="HTMLHidden10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4" name="HTMLHidden11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5" name="HTMLHidden12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6" name="HTMLHidden13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sp>
      <xdr:nvSpPr>
        <xdr:cNvPr id="127" name="HTMLHidden14" hidden="1"/>
        <xdr:cNvSpPr/>
      </xdr:nvSpPr>
      <xdr:spPr>
        <a:xfrm>
          <a:off x="1990725" y="1189291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28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29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0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1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2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3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4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5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6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7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8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39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40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914400" cy="228600"/>
    <xdr:pic>
      <xdr:nvPicPr>
        <xdr:cNvPr id="141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189291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2" name="HTMLHidden1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3" name="HTMLHidden2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4" name="HTMLHidden3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5" name="HTMLHidden4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6" name="HTMLHidden5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7" name="HTMLHidden6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8" name="HTMLHidden7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9" name="HTMLHidden8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10" name="HTMLHidden9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11" name="HTMLHidden10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12" name="HTMLHidden11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13" name="HTMLHidden12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14" name="HTMLHidden13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sp>
      <xdr:nvSpPr>
        <xdr:cNvPr id="15" name="HTMLHidden14" hidden="1"/>
        <xdr:cNvSpPr/>
      </xdr:nvSpPr>
      <xdr:spPr>
        <a:xfrm>
          <a:off x="3941445" y="178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485775</xdr:colOff>
      <xdr:row>4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0" name="HTMLHidden1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1" name="HTMLHidden2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2" name="HTMLHidden3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3" name="HTMLHidden4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4" name="HTMLHidden5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5" name="HTMLHidden6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6" name="HTMLHidden7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7" name="HTMLHidden8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8" name="HTMLHidden9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39" name="HTMLHidden10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40" name="HTMLHidden11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41" name="HTMLHidden12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42" name="HTMLHidden13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>
      <xdr:nvSpPr>
        <xdr:cNvPr id="43" name="HTMLHidden14" hidden="1"/>
        <xdr:cNvSpPr/>
      </xdr:nvSpPr>
      <xdr:spPr>
        <a:xfrm>
          <a:off x="762000" y="1781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14400" cy="228600"/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78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58" name="HTMLHidden1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59" name="HTMLHidden2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0" name="HTMLHidden3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1" name="HTMLHidden4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2" name="HTMLHidden5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3" name="HTMLHidden6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4" name="HTMLHidden7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5" name="HTMLHidden8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6" name="HTMLHidden9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7" name="HTMLHidden10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8" name="HTMLHidden11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69" name="HTMLHidden12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70" name="HTMLHidden13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sp>
      <xdr:nvSpPr>
        <xdr:cNvPr id="71" name="HTMLHidden14" hidden="1"/>
        <xdr:cNvSpPr/>
      </xdr:nvSpPr>
      <xdr:spPr>
        <a:xfrm>
          <a:off x="3941445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7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8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8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8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8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8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14400" cy="228600"/>
    <xdr:pic>
      <xdr:nvPicPr>
        <xdr:cNvPr id="8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1445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86" name="HTMLHidden1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87" name="HTMLHidden2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88" name="HTMLHidden3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89" name="HTMLHidden4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0" name="HTMLHidden5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1" name="HTMLHidden6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2" name="HTMLHidden7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3" name="HTMLHidden8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4" name="HTMLHidden9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5" name="HTMLHidden10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6" name="HTMLHidden11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7" name="HTMLHidden12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8" name="HTMLHidden13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sp>
      <xdr:nvSpPr>
        <xdr:cNvPr id="99" name="HTMLHidden14" hidden="1"/>
        <xdr:cNvSpPr/>
      </xdr:nvSpPr>
      <xdr:spPr>
        <a:xfrm>
          <a:off x="762000" y="25431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0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1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2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3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4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5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6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7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8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09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10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11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12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14400" cy="228600"/>
    <xdr:pic>
      <xdr:nvPicPr>
        <xdr:cNvPr id="113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543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S6" sqref="S6"/>
    </sheetView>
  </sheetViews>
  <sheetFormatPr defaultColWidth="9" defaultRowHeight="14.25"/>
  <cols>
    <col min="1" max="1" width="7.625" style="68" customWidth="1"/>
    <col min="2" max="2" width="6.5" style="69" customWidth="1"/>
    <col min="3" max="3" width="10.625" style="70" customWidth="1"/>
    <col min="4" max="4" width="7.125" style="71" customWidth="1"/>
    <col min="5" max="5" width="3.875" style="70" customWidth="1"/>
    <col min="6" max="6" width="6.75" style="72" customWidth="1"/>
    <col min="7" max="7" width="9.375" style="73" customWidth="1"/>
    <col min="8" max="8" width="6.625" style="73" customWidth="1"/>
    <col min="9" max="9" width="10.375" style="73" customWidth="1"/>
    <col min="10" max="10" width="9.625" style="72" customWidth="1"/>
    <col min="11" max="11" width="11.5" style="74" customWidth="1"/>
    <col min="12" max="12" width="3.875" style="74" customWidth="1"/>
    <col min="13" max="13" width="9.375" style="74" customWidth="1"/>
    <col min="14" max="16" width="9" style="74"/>
    <col min="17" max="17" width="11.6" style="74" customWidth="1"/>
    <col min="18" max="16384" width="9" style="74"/>
  </cols>
  <sheetData>
    <row r="1" s="64" customFormat="1" ht="25.5" customHeight="1" spans="1:19">
      <c r="A1" s="75" t="s">
        <v>0</v>
      </c>
      <c r="B1" s="75"/>
      <c r="C1" s="75"/>
      <c r="D1" s="75"/>
      <c r="E1" s="76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="65" customFormat="1" ht="25.5" customHeight="1" spans="1:19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92"/>
      <c r="M2" s="92"/>
      <c r="N2" s="92"/>
      <c r="O2" s="92"/>
      <c r="P2" s="92"/>
      <c r="Q2" s="94" t="s">
        <v>2</v>
      </c>
      <c r="R2" s="94"/>
      <c r="S2" s="94"/>
    </row>
    <row r="3" s="66" customFormat="1" ht="20.25" customHeight="1" spans="1:19">
      <c r="A3" s="78" t="s">
        <v>3</v>
      </c>
      <c r="B3" s="79" t="s">
        <v>4</v>
      </c>
      <c r="C3" s="80" t="s">
        <v>5</v>
      </c>
      <c r="D3" s="81" t="s">
        <v>6</v>
      </c>
      <c r="E3" s="82" t="s">
        <v>7</v>
      </c>
      <c r="F3" s="80" t="s">
        <v>8</v>
      </c>
      <c r="G3" s="80" t="s">
        <v>9</v>
      </c>
      <c r="H3" s="80" t="s">
        <v>10</v>
      </c>
      <c r="I3" s="80"/>
      <c r="J3" s="80"/>
      <c r="K3" s="80"/>
      <c r="L3" s="80"/>
      <c r="M3" s="80"/>
      <c r="N3" s="80"/>
      <c r="O3" s="80"/>
      <c r="P3" s="80"/>
      <c r="Q3" s="80"/>
      <c r="R3" s="80" t="s">
        <v>11</v>
      </c>
      <c r="S3" s="81" t="s">
        <v>12</v>
      </c>
    </row>
    <row r="4" s="66" customFormat="1" ht="12" spans="1:19">
      <c r="A4" s="78"/>
      <c r="B4" s="79"/>
      <c r="C4" s="80"/>
      <c r="D4" s="81"/>
      <c r="E4" s="82"/>
      <c r="F4" s="80"/>
      <c r="G4" s="80"/>
      <c r="H4" s="83" t="s">
        <v>13</v>
      </c>
      <c r="I4" s="81"/>
      <c r="J4" s="81" t="s">
        <v>14</v>
      </c>
      <c r="K4" s="81"/>
      <c r="L4" s="81" t="s">
        <v>15</v>
      </c>
      <c r="M4" s="81"/>
      <c r="N4" s="81" t="s">
        <v>16</v>
      </c>
      <c r="O4" s="81"/>
      <c r="P4" s="81" t="s">
        <v>17</v>
      </c>
      <c r="Q4" s="81"/>
      <c r="R4" s="80"/>
      <c r="S4" s="81"/>
    </row>
    <row r="5" s="66" customFormat="1" ht="39.95" customHeight="1" spans="1:19">
      <c r="A5" s="78"/>
      <c r="B5" s="79"/>
      <c r="C5" s="80"/>
      <c r="D5" s="81"/>
      <c r="E5" s="82"/>
      <c r="F5" s="80"/>
      <c r="G5" s="80"/>
      <c r="H5" s="82" t="s">
        <v>18</v>
      </c>
      <c r="I5" s="81" t="s">
        <v>19</v>
      </c>
      <c r="J5" s="80" t="s">
        <v>18</v>
      </c>
      <c r="K5" s="81" t="s">
        <v>19</v>
      </c>
      <c r="L5" s="80" t="s">
        <v>18</v>
      </c>
      <c r="M5" s="81" t="s">
        <v>19</v>
      </c>
      <c r="N5" s="80" t="s">
        <v>18</v>
      </c>
      <c r="O5" s="81" t="s">
        <v>19</v>
      </c>
      <c r="P5" s="80" t="s">
        <v>18</v>
      </c>
      <c r="Q5" s="81" t="s">
        <v>19</v>
      </c>
      <c r="R5" s="80"/>
      <c r="S5" s="81"/>
    </row>
    <row r="6" s="66" customFormat="1" ht="39.95" customHeight="1" spans="1:19">
      <c r="A6" s="84" t="s">
        <v>20</v>
      </c>
      <c r="B6" s="85">
        <v>120</v>
      </c>
      <c r="C6" s="86">
        <v>18282.36</v>
      </c>
      <c r="D6" s="86">
        <v>1000</v>
      </c>
      <c r="E6" s="87">
        <v>0.04</v>
      </c>
      <c r="F6" s="86">
        <v>40</v>
      </c>
      <c r="G6" s="86">
        <f>C6*F6</f>
        <v>731294.4</v>
      </c>
      <c r="H6" s="87">
        <v>0.35</v>
      </c>
      <c r="I6" s="86">
        <v>255953.04</v>
      </c>
      <c r="J6" s="87">
        <v>0.3</v>
      </c>
      <c r="K6" s="86">
        <f>G6*J6</f>
        <v>219388.32</v>
      </c>
      <c r="L6" s="88">
        <v>0</v>
      </c>
      <c r="M6" s="86">
        <v>0</v>
      </c>
      <c r="N6" s="88">
        <v>0.05</v>
      </c>
      <c r="O6" s="86">
        <f>G6*N6</f>
        <v>36564.72</v>
      </c>
      <c r="P6" s="88">
        <v>0.3</v>
      </c>
      <c r="Q6" s="86">
        <f>G6*P6</f>
        <v>219388.32</v>
      </c>
      <c r="R6" s="86">
        <v>219388.32</v>
      </c>
      <c r="S6" s="86">
        <f>G6-R6</f>
        <v>511906.08</v>
      </c>
    </row>
    <row r="7" s="66" customFormat="1" ht="39.95" customHeight="1" spans="1:19">
      <c r="A7" s="84" t="s">
        <v>21</v>
      </c>
      <c r="B7" s="85">
        <v>5</v>
      </c>
      <c r="C7" s="86">
        <v>458.6</v>
      </c>
      <c r="D7" s="86">
        <v>700</v>
      </c>
      <c r="E7" s="87">
        <v>0.02</v>
      </c>
      <c r="F7" s="86">
        <v>14</v>
      </c>
      <c r="G7" s="86">
        <f>C7*F7</f>
        <v>6420.4</v>
      </c>
      <c r="H7" s="87">
        <v>0.35</v>
      </c>
      <c r="I7" s="86">
        <v>2247.14</v>
      </c>
      <c r="J7" s="87">
        <v>0.25</v>
      </c>
      <c r="K7" s="86">
        <f>G7*J7</f>
        <v>1605.1</v>
      </c>
      <c r="L7" s="88">
        <v>0</v>
      </c>
      <c r="M7" s="86">
        <v>0</v>
      </c>
      <c r="N7" s="88">
        <v>0.1</v>
      </c>
      <c r="O7" s="86">
        <f>G7*N7</f>
        <v>642.04</v>
      </c>
      <c r="P7" s="88">
        <v>0.3</v>
      </c>
      <c r="Q7" s="86">
        <f>G7*P7</f>
        <v>1926.12</v>
      </c>
      <c r="R7" s="86">
        <v>1926.12</v>
      </c>
      <c r="S7" s="86">
        <f>G7-R7</f>
        <v>4494.28</v>
      </c>
    </row>
    <row r="8" s="66" customFormat="1" ht="39.95" customHeight="1" spans="1:19">
      <c r="A8" s="84"/>
      <c r="B8" s="85"/>
      <c r="C8" s="86"/>
      <c r="D8" s="86"/>
      <c r="E8" s="87"/>
      <c r="F8" s="86"/>
      <c r="G8" s="86"/>
      <c r="H8" s="87"/>
      <c r="I8" s="86"/>
      <c r="J8" s="87"/>
      <c r="K8" s="86"/>
      <c r="L8" s="88"/>
      <c r="M8" s="86"/>
      <c r="N8" s="88"/>
      <c r="O8" s="86"/>
      <c r="P8" s="88"/>
      <c r="Q8" s="86"/>
      <c r="R8" s="86"/>
      <c r="S8" s="86"/>
    </row>
    <row r="9" s="66" customFormat="1" ht="39.95" customHeight="1" spans="1:19">
      <c r="A9" s="84"/>
      <c r="B9" s="85"/>
      <c r="C9" s="86"/>
      <c r="D9" s="86"/>
      <c r="E9" s="87"/>
      <c r="F9" s="86"/>
      <c r="G9" s="86"/>
      <c r="H9" s="87"/>
      <c r="I9" s="86"/>
      <c r="J9" s="87"/>
      <c r="K9" s="86"/>
      <c r="L9" s="88"/>
      <c r="M9" s="86"/>
      <c r="N9" s="88"/>
      <c r="O9" s="86"/>
      <c r="P9" s="88"/>
      <c r="Q9" s="86"/>
      <c r="R9" s="86"/>
      <c r="S9" s="86"/>
    </row>
    <row r="10" s="67" customFormat="1" ht="32.25" customHeight="1" spans="1:19">
      <c r="A10" s="84"/>
      <c r="B10" s="85"/>
      <c r="C10" s="86"/>
      <c r="D10" s="86"/>
      <c r="E10" s="87"/>
      <c r="F10" s="86"/>
      <c r="G10" s="86"/>
      <c r="H10" s="88"/>
      <c r="I10" s="86"/>
      <c r="J10" s="87"/>
      <c r="K10" s="86"/>
      <c r="L10" s="88"/>
      <c r="M10" s="86"/>
      <c r="N10" s="88"/>
      <c r="O10" s="86"/>
      <c r="P10" s="88"/>
      <c r="Q10" s="86"/>
      <c r="R10" s="86"/>
      <c r="S10" s="86"/>
    </row>
    <row r="11" ht="39" customHeight="1" spans="1:19">
      <c r="A11" s="84" t="s">
        <v>22</v>
      </c>
      <c r="B11" s="86">
        <f t="shared" ref="B11:G11" si="0">SUM(B6:B10)</f>
        <v>125</v>
      </c>
      <c r="C11" s="86">
        <f t="shared" si="0"/>
        <v>18740.96</v>
      </c>
      <c r="D11" s="86"/>
      <c r="E11" s="87"/>
      <c r="F11" s="86"/>
      <c r="G11" s="86">
        <f t="shared" si="0"/>
        <v>737714.8</v>
      </c>
      <c r="H11" s="86"/>
      <c r="I11" s="86">
        <f t="shared" ref="I11:M11" si="1">SUM(I6:I10)</f>
        <v>258200.18</v>
      </c>
      <c r="J11" s="86"/>
      <c r="K11" s="86">
        <f t="shared" si="1"/>
        <v>220993.42</v>
      </c>
      <c r="L11" s="86"/>
      <c r="M11" s="86">
        <f t="shared" si="1"/>
        <v>0</v>
      </c>
      <c r="N11" s="86"/>
      <c r="O11" s="86">
        <f t="shared" ref="O11:S11" si="2">SUM(O6:O10)</f>
        <v>37206.76</v>
      </c>
      <c r="P11" s="86"/>
      <c r="Q11" s="86">
        <f t="shared" si="2"/>
        <v>221314.44</v>
      </c>
      <c r="R11" s="86">
        <f t="shared" si="2"/>
        <v>221314.44</v>
      </c>
      <c r="S11" s="86">
        <f t="shared" si="2"/>
        <v>516400.36</v>
      </c>
    </row>
    <row r="12" spans="1:19">
      <c r="A12" s="89" t="s">
        <v>23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3:13">
      <c r="M13" s="93"/>
    </row>
    <row r="14" spans="6:6">
      <c r="F14" s="91"/>
    </row>
  </sheetData>
  <mergeCells count="19">
    <mergeCell ref="A1:S1"/>
    <mergeCell ref="A2:K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2" right="0.12" top="0.55" bottom="0.35" header="0.31" footer="0.1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pane ySplit="2" topLeftCell="A32" activePane="bottomLeft" state="frozen"/>
      <selection/>
      <selection pane="bottomLeft" activeCell="K49" sqref="K49"/>
    </sheetView>
  </sheetViews>
  <sheetFormatPr defaultColWidth="14.75" defaultRowHeight="12"/>
  <cols>
    <col min="1" max="1" width="4" style="4" customWidth="1"/>
    <col min="2" max="2" width="6" style="3" customWidth="1"/>
    <col min="3" max="3" width="16.125" style="3" customWidth="1"/>
    <col min="4" max="4" width="9.5" style="4" customWidth="1"/>
    <col min="5" max="5" width="16.125" style="5" customWidth="1"/>
    <col min="6" max="6" width="13.625" style="5" customWidth="1"/>
    <col min="7" max="7" width="4.625" style="6" customWidth="1"/>
    <col min="8" max="8" width="8.5" style="7" customWidth="1"/>
    <col min="9" max="11" width="10.375" style="7" customWidth="1"/>
    <col min="12" max="12" width="10.25" style="8" customWidth="1"/>
    <col min="13" max="13" width="10.125" style="8" customWidth="1"/>
    <col min="14" max="14" width="8.625" style="8" customWidth="1"/>
    <col min="15" max="15" width="10.375" style="35" customWidth="1"/>
    <col min="16" max="16" width="12.75" style="8" customWidth="1"/>
    <col min="17" max="16384" width="14.75" style="8"/>
  </cols>
  <sheetData>
    <row r="1" s="1" customFormat="1" ht="18.75" spans="1:16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53"/>
      <c r="P1" s="36"/>
    </row>
    <row r="2" s="2" customFormat="1" ht="22.5" spans="1:16">
      <c r="A2" s="10" t="s">
        <v>25</v>
      </c>
      <c r="B2" s="11" t="s">
        <v>26</v>
      </c>
      <c r="C2" s="11"/>
      <c r="D2" s="10" t="s">
        <v>27</v>
      </c>
      <c r="E2" s="12" t="s">
        <v>28</v>
      </c>
      <c r="F2" s="37" t="s">
        <v>29</v>
      </c>
      <c r="G2" s="13" t="s">
        <v>30</v>
      </c>
      <c r="H2" s="38" t="s">
        <v>5</v>
      </c>
      <c r="I2" s="14" t="s">
        <v>31</v>
      </c>
      <c r="J2" s="54" t="s">
        <v>32</v>
      </c>
      <c r="K2" s="26" t="s">
        <v>33</v>
      </c>
      <c r="L2" s="27" t="s">
        <v>34</v>
      </c>
      <c r="M2" s="27" t="s">
        <v>35</v>
      </c>
      <c r="N2" s="27" t="s">
        <v>36</v>
      </c>
      <c r="O2" s="27" t="s">
        <v>37</v>
      </c>
      <c r="P2" s="27" t="s">
        <v>38</v>
      </c>
    </row>
    <row r="3" s="3" customFormat="1" ht="14.25" customHeight="1" spans="1:16">
      <c r="A3" s="39">
        <v>1</v>
      </c>
      <c r="B3" s="40" t="s">
        <v>39</v>
      </c>
      <c r="C3" s="41" t="s">
        <v>40</v>
      </c>
      <c r="D3" s="41" t="s">
        <v>41</v>
      </c>
      <c r="E3" s="41" t="s">
        <v>40</v>
      </c>
      <c r="F3" s="41" t="s">
        <v>42</v>
      </c>
      <c r="G3" s="42">
        <v>1</v>
      </c>
      <c r="H3" s="43">
        <v>95</v>
      </c>
      <c r="I3" s="55">
        <f>H3*1000*0.04</f>
        <v>3800</v>
      </c>
      <c r="J3" s="55">
        <f>I3*0.3</f>
        <v>1140</v>
      </c>
      <c r="K3" s="55">
        <f>I3-J3</f>
        <v>2660</v>
      </c>
      <c r="L3" s="28">
        <v>44903</v>
      </c>
      <c r="M3" s="16">
        <v>840</v>
      </c>
      <c r="N3" s="29" t="s">
        <v>43</v>
      </c>
      <c r="O3" s="29" t="s">
        <v>44</v>
      </c>
      <c r="P3" s="16"/>
    </row>
    <row r="4" s="3" customFormat="1" ht="14.25" customHeight="1" spans="1:16">
      <c r="A4" s="44"/>
      <c r="B4" s="45"/>
      <c r="C4" s="46"/>
      <c r="D4" s="46"/>
      <c r="E4" s="46"/>
      <c r="F4" s="46"/>
      <c r="G4" s="47"/>
      <c r="H4" s="48"/>
      <c r="I4" s="56"/>
      <c r="J4" s="56"/>
      <c r="K4" s="56"/>
      <c r="L4" s="28">
        <v>44971</v>
      </c>
      <c r="M4" s="16">
        <v>300</v>
      </c>
      <c r="N4" s="29" t="s">
        <v>45</v>
      </c>
      <c r="O4" s="29" t="s">
        <v>46</v>
      </c>
      <c r="P4" s="16"/>
    </row>
    <row r="5" s="3" customFormat="1" ht="29.1" customHeight="1" spans="1:16">
      <c r="A5" s="15">
        <v>2</v>
      </c>
      <c r="B5" s="16" t="s">
        <v>39</v>
      </c>
      <c r="C5" s="32" t="s">
        <v>47</v>
      </c>
      <c r="D5" s="32" t="s">
        <v>48</v>
      </c>
      <c r="E5" s="32" t="s">
        <v>47</v>
      </c>
      <c r="F5" s="32" t="s">
        <v>42</v>
      </c>
      <c r="G5" s="49">
        <v>1</v>
      </c>
      <c r="H5" s="50">
        <v>190</v>
      </c>
      <c r="I5" s="24">
        <f t="shared" ref="I5:I46" si="0">H5*1000*0.04</f>
        <v>7600</v>
      </c>
      <c r="J5" s="24">
        <f t="shared" ref="J5:J47" si="1">I5*0.3</f>
        <v>2280</v>
      </c>
      <c r="K5" s="24">
        <f t="shared" ref="K5:K47" si="2">I5-J5</f>
        <v>5320</v>
      </c>
      <c r="L5" s="28">
        <v>44889</v>
      </c>
      <c r="M5" s="16">
        <v>2280</v>
      </c>
      <c r="N5" s="29" t="s">
        <v>49</v>
      </c>
      <c r="O5" s="29" t="s">
        <v>50</v>
      </c>
      <c r="P5" s="16"/>
    </row>
    <row r="6" s="3" customFormat="1" ht="29.1" customHeight="1" spans="1:16">
      <c r="A6" s="15">
        <v>3</v>
      </c>
      <c r="B6" s="16" t="s">
        <v>39</v>
      </c>
      <c r="C6" s="32" t="s">
        <v>51</v>
      </c>
      <c r="D6" s="32" t="s">
        <v>52</v>
      </c>
      <c r="E6" s="32" t="s">
        <v>51</v>
      </c>
      <c r="F6" s="32" t="s">
        <v>42</v>
      </c>
      <c r="G6" s="49">
        <v>1</v>
      </c>
      <c r="H6" s="50">
        <v>100</v>
      </c>
      <c r="I6" s="24">
        <f t="shared" si="0"/>
        <v>4000</v>
      </c>
      <c r="J6" s="24">
        <f t="shared" si="1"/>
        <v>1200</v>
      </c>
      <c r="K6" s="24">
        <f t="shared" si="2"/>
        <v>2800</v>
      </c>
      <c r="L6" s="28">
        <v>44893</v>
      </c>
      <c r="M6" s="16">
        <v>1200</v>
      </c>
      <c r="N6" s="29" t="s">
        <v>51</v>
      </c>
      <c r="O6" s="29" t="s">
        <v>53</v>
      </c>
      <c r="P6" s="16"/>
    </row>
    <row r="7" s="3" customFormat="1" ht="29.1" customHeight="1" spans="1:16">
      <c r="A7" s="15">
        <v>4</v>
      </c>
      <c r="B7" s="16" t="s">
        <v>39</v>
      </c>
      <c r="C7" s="32" t="s">
        <v>54</v>
      </c>
      <c r="D7" s="32" t="s">
        <v>55</v>
      </c>
      <c r="E7" s="32" t="s">
        <v>54</v>
      </c>
      <c r="F7" s="32" t="s">
        <v>42</v>
      </c>
      <c r="G7" s="49">
        <v>1</v>
      </c>
      <c r="H7" s="50">
        <v>67</v>
      </c>
      <c r="I7" s="24">
        <f t="shared" si="0"/>
        <v>2680</v>
      </c>
      <c r="J7" s="24">
        <f t="shared" si="1"/>
        <v>804</v>
      </c>
      <c r="K7" s="24">
        <f t="shared" si="2"/>
        <v>1876</v>
      </c>
      <c r="L7" s="28">
        <v>44903</v>
      </c>
      <c r="M7" s="16">
        <v>804</v>
      </c>
      <c r="N7" s="29" t="s">
        <v>43</v>
      </c>
      <c r="O7" s="29" t="s">
        <v>56</v>
      </c>
      <c r="P7" s="16"/>
    </row>
    <row r="8" s="3" customFormat="1" ht="29.1" customHeight="1" spans="1:16">
      <c r="A8" s="15">
        <v>5</v>
      </c>
      <c r="B8" s="16" t="s">
        <v>39</v>
      </c>
      <c r="C8" s="32" t="s">
        <v>57</v>
      </c>
      <c r="D8" s="32" t="s">
        <v>58</v>
      </c>
      <c r="E8" s="32" t="s">
        <v>57</v>
      </c>
      <c r="F8" s="32" t="s">
        <v>59</v>
      </c>
      <c r="G8" s="49">
        <v>15</v>
      </c>
      <c r="H8" s="50">
        <v>23.19</v>
      </c>
      <c r="I8" s="24">
        <f t="shared" si="0"/>
        <v>927.6</v>
      </c>
      <c r="J8" s="24">
        <f t="shared" si="1"/>
        <v>278.28</v>
      </c>
      <c r="K8" s="24">
        <f t="shared" si="2"/>
        <v>649.32</v>
      </c>
      <c r="L8" s="28">
        <v>44893</v>
      </c>
      <c r="M8" s="16">
        <v>278.32</v>
      </c>
      <c r="N8" s="29" t="s">
        <v>60</v>
      </c>
      <c r="O8" s="29" t="s">
        <v>61</v>
      </c>
      <c r="P8" s="16"/>
    </row>
    <row r="9" s="3" customFormat="1" ht="29.1" customHeight="1" spans="1:16">
      <c r="A9" s="15">
        <v>6</v>
      </c>
      <c r="B9" s="16" t="s">
        <v>39</v>
      </c>
      <c r="C9" s="32" t="s">
        <v>62</v>
      </c>
      <c r="D9" s="32" t="s">
        <v>63</v>
      </c>
      <c r="E9" s="32" t="s">
        <v>62</v>
      </c>
      <c r="F9" s="32" t="s">
        <v>64</v>
      </c>
      <c r="G9" s="49">
        <v>1</v>
      </c>
      <c r="H9" s="50">
        <v>1349.22</v>
      </c>
      <c r="I9" s="24">
        <f t="shared" si="0"/>
        <v>53968.8</v>
      </c>
      <c r="J9" s="24">
        <f t="shared" si="1"/>
        <v>16190.64</v>
      </c>
      <c r="K9" s="24">
        <f t="shared" si="2"/>
        <v>37778.16</v>
      </c>
      <c r="L9" s="28">
        <v>44889</v>
      </c>
      <c r="M9" s="16">
        <v>16190.64</v>
      </c>
      <c r="N9" s="29" t="s">
        <v>65</v>
      </c>
      <c r="O9" s="29" t="s">
        <v>66</v>
      </c>
      <c r="P9" s="16"/>
    </row>
    <row r="10" s="3" customFormat="1" ht="29.1" customHeight="1" spans="1:16">
      <c r="A10" s="15">
        <v>7</v>
      </c>
      <c r="B10" s="16" t="s">
        <v>39</v>
      </c>
      <c r="C10" s="32" t="s">
        <v>67</v>
      </c>
      <c r="D10" s="32" t="s">
        <v>68</v>
      </c>
      <c r="E10" s="32" t="s">
        <v>67</v>
      </c>
      <c r="F10" s="32" t="s">
        <v>64</v>
      </c>
      <c r="G10" s="49">
        <v>1</v>
      </c>
      <c r="H10" s="50">
        <v>166</v>
      </c>
      <c r="I10" s="24">
        <f t="shared" si="0"/>
        <v>6640</v>
      </c>
      <c r="J10" s="24">
        <f t="shared" si="1"/>
        <v>1992</v>
      </c>
      <c r="K10" s="24">
        <f t="shared" si="2"/>
        <v>4648</v>
      </c>
      <c r="L10" s="28">
        <v>44911</v>
      </c>
      <c r="M10" s="16">
        <v>1992</v>
      </c>
      <c r="N10" s="29" t="s">
        <v>69</v>
      </c>
      <c r="O10" s="29" t="s">
        <v>70</v>
      </c>
      <c r="P10" s="16"/>
    </row>
    <row r="11" s="3" customFormat="1" ht="29.1" customHeight="1" spans="1:16">
      <c r="A11" s="15">
        <v>8</v>
      </c>
      <c r="B11" s="16" t="s">
        <v>39</v>
      </c>
      <c r="C11" s="32" t="s">
        <v>71</v>
      </c>
      <c r="D11" s="32" t="s">
        <v>72</v>
      </c>
      <c r="E11" s="32" t="s">
        <v>71</v>
      </c>
      <c r="F11" s="32" t="s">
        <v>64</v>
      </c>
      <c r="G11" s="49">
        <v>1</v>
      </c>
      <c r="H11" s="50">
        <v>146.17</v>
      </c>
      <c r="I11" s="24">
        <f t="shared" si="0"/>
        <v>5846.8</v>
      </c>
      <c r="J11" s="24">
        <f t="shared" si="1"/>
        <v>1754.04</v>
      </c>
      <c r="K11" s="24">
        <f t="shared" si="2"/>
        <v>4092.76</v>
      </c>
      <c r="L11" s="28">
        <v>44721</v>
      </c>
      <c r="M11" s="24">
        <v>1754.04</v>
      </c>
      <c r="N11" s="29" t="s">
        <v>73</v>
      </c>
      <c r="O11" s="29" t="s">
        <v>74</v>
      </c>
      <c r="P11" s="16"/>
    </row>
    <row r="12" s="3" customFormat="1" ht="29.1" customHeight="1" spans="1:16">
      <c r="A12" s="15">
        <v>9</v>
      </c>
      <c r="B12" s="16" t="s">
        <v>39</v>
      </c>
      <c r="C12" s="32" t="s">
        <v>75</v>
      </c>
      <c r="D12" s="32" t="s">
        <v>76</v>
      </c>
      <c r="E12" s="32" t="s">
        <v>75</v>
      </c>
      <c r="F12" s="32" t="s">
        <v>64</v>
      </c>
      <c r="G12" s="49">
        <v>2</v>
      </c>
      <c r="H12" s="50">
        <v>3.5</v>
      </c>
      <c r="I12" s="24">
        <f t="shared" si="0"/>
        <v>140</v>
      </c>
      <c r="J12" s="24">
        <f t="shared" si="1"/>
        <v>42</v>
      </c>
      <c r="K12" s="24">
        <f t="shared" si="2"/>
        <v>98</v>
      </c>
      <c r="L12" s="28">
        <v>44737</v>
      </c>
      <c r="M12" s="16">
        <v>214</v>
      </c>
      <c r="N12" s="32" t="s">
        <v>77</v>
      </c>
      <c r="O12" s="29" t="s">
        <v>78</v>
      </c>
      <c r="P12" s="16" t="s">
        <v>79</v>
      </c>
    </row>
    <row r="13" s="3" customFormat="1" ht="29.1" customHeight="1" spans="1:16">
      <c r="A13" s="15">
        <v>10</v>
      </c>
      <c r="B13" s="16" t="s">
        <v>39</v>
      </c>
      <c r="C13" s="32" t="s">
        <v>80</v>
      </c>
      <c r="D13" s="32" t="s">
        <v>81</v>
      </c>
      <c r="E13" s="32" t="s">
        <v>80</v>
      </c>
      <c r="F13" s="32" t="s">
        <v>82</v>
      </c>
      <c r="G13" s="49">
        <v>50</v>
      </c>
      <c r="H13" s="50">
        <v>59.49</v>
      </c>
      <c r="I13" s="24">
        <f t="shared" si="0"/>
        <v>2379.6</v>
      </c>
      <c r="J13" s="24">
        <f t="shared" si="1"/>
        <v>713.88</v>
      </c>
      <c r="K13" s="24">
        <f t="shared" si="2"/>
        <v>1665.72</v>
      </c>
      <c r="L13" s="28">
        <v>44872</v>
      </c>
      <c r="M13" s="16">
        <v>713.9</v>
      </c>
      <c r="N13" s="29" t="s">
        <v>83</v>
      </c>
      <c r="O13" s="29" t="s">
        <v>84</v>
      </c>
      <c r="P13" s="16"/>
    </row>
    <row r="14" s="3" customFormat="1" ht="29.1" customHeight="1" spans="1:16">
      <c r="A14" s="15">
        <v>11</v>
      </c>
      <c r="B14" s="16" t="s">
        <v>39</v>
      </c>
      <c r="C14" s="32" t="s">
        <v>85</v>
      </c>
      <c r="D14" s="32" t="s">
        <v>86</v>
      </c>
      <c r="E14" s="32" t="s">
        <v>85</v>
      </c>
      <c r="F14" s="32" t="s">
        <v>87</v>
      </c>
      <c r="G14" s="49">
        <v>11</v>
      </c>
      <c r="H14" s="50">
        <v>15.36</v>
      </c>
      <c r="I14" s="24">
        <f t="shared" si="0"/>
        <v>614.4</v>
      </c>
      <c r="J14" s="24">
        <f t="shared" si="1"/>
        <v>184.32</v>
      </c>
      <c r="K14" s="24">
        <f t="shared" si="2"/>
        <v>430.08</v>
      </c>
      <c r="L14" s="28">
        <v>44965</v>
      </c>
      <c r="M14" s="16">
        <v>184.32</v>
      </c>
      <c r="N14" s="29" t="s">
        <v>88</v>
      </c>
      <c r="O14" s="29" t="s">
        <v>89</v>
      </c>
      <c r="P14" s="16"/>
    </row>
    <row r="15" s="3" customFormat="1" ht="29.1" customHeight="1" spans="1:16">
      <c r="A15" s="15">
        <v>12</v>
      </c>
      <c r="B15" s="16" t="s">
        <v>39</v>
      </c>
      <c r="C15" s="32" t="s">
        <v>90</v>
      </c>
      <c r="D15" s="32" t="s">
        <v>91</v>
      </c>
      <c r="E15" s="32" t="s">
        <v>90</v>
      </c>
      <c r="F15" s="32" t="s">
        <v>42</v>
      </c>
      <c r="G15" s="49">
        <v>1</v>
      </c>
      <c r="H15" s="50">
        <v>138</v>
      </c>
      <c r="I15" s="24">
        <f t="shared" si="0"/>
        <v>5520</v>
      </c>
      <c r="J15" s="24">
        <f t="shared" si="1"/>
        <v>1656</v>
      </c>
      <c r="K15" s="24">
        <f t="shared" si="2"/>
        <v>3864</v>
      </c>
      <c r="L15" s="28">
        <v>44888</v>
      </c>
      <c r="M15" s="16">
        <v>1706.4</v>
      </c>
      <c r="N15" s="29" t="s">
        <v>49</v>
      </c>
      <c r="O15" s="29" t="s">
        <v>92</v>
      </c>
      <c r="P15" s="16" t="s">
        <v>93</v>
      </c>
    </row>
    <row r="16" s="3" customFormat="1" ht="29.1" customHeight="1" spans="1:16">
      <c r="A16" s="15">
        <v>13</v>
      </c>
      <c r="B16" s="16" t="s">
        <v>39</v>
      </c>
      <c r="C16" s="32" t="s">
        <v>94</v>
      </c>
      <c r="D16" s="32" t="s">
        <v>95</v>
      </c>
      <c r="E16" s="32" t="s">
        <v>94</v>
      </c>
      <c r="F16" s="32" t="s">
        <v>96</v>
      </c>
      <c r="G16" s="49">
        <v>1</v>
      </c>
      <c r="H16" s="50">
        <v>400</v>
      </c>
      <c r="I16" s="24">
        <f t="shared" si="0"/>
        <v>16000</v>
      </c>
      <c r="J16" s="24">
        <f t="shared" si="1"/>
        <v>4800</v>
      </c>
      <c r="K16" s="24">
        <f t="shared" si="2"/>
        <v>11200</v>
      </c>
      <c r="L16" s="28">
        <v>44960</v>
      </c>
      <c r="M16" s="16">
        <v>4800</v>
      </c>
      <c r="N16" s="29" t="s">
        <v>94</v>
      </c>
      <c r="O16" s="29" t="s">
        <v>97</v>
      </c>
      <c r="P16" s="16"/>
    </row>
    <row r="17" s="3" customFormat="1" ht="29.1" customHeight="1" spans="1:16">
      <c r="A17" s="15">
        <v>14</v>
      </c>
      <c r="B17" s="16" t="s">
        <v>39</v>
      </c>
      <c r="C17" s="32" t="s">
        <v>98</v>
      </c>
      <c r="D17" s="32" t="s">
        <v>99</v>
      </c>
      <c r="E17" s="32" t="s">
        <v>98</v>
      </c>
      <c r="F17" s="32" t="s">
        <v>82</v>
      </c>
      <c r="G17" s="49">
        <v>1</v>
      </c>
      <c r="H17" s="50">
        <v>644</v>
      </c>
      <c r="I17" s="24">
        <f t="shared" si="0"/>
        <v>25760</v>
      </c>
      <c r="J17" s="24">
        <f t="shared" si="1"/>
        <v>7728</v>
      </c>
      <c r="K17" s="24">
        <f t="shared" si="2"/>
        <v>18032</v>
      </c>
      <c r="L17" s="28">
        <v>44983</v>
      </c>
      <c r="M17" s="16">
        <v>7728</v>
      </c>
      <c r="N17" s="29" t="s">
        <v>100</v>
      </c>
      <c r="O17" s="29" t="s">
        <v>101</v>
      </c>
      <c r="P17" s="16"/>
    </row>
    <row r="18" s="3" customFormat="1" ht="29.1" customHeight="1" spans="1:16">
      <c r="A18" s="15">
        <v>15</v>
      </c>
      <c r="B18" s="16" t="s">
        <v>39</v>
      </c>
      <c r="C18" s="32" t="s">
        <v>102</v>
      </c>
      <c r="D18" s="32" t="s">
        <v>103</v>
      </c>
      <c r="E18" s="32" t="s">
        <v>102</v>
      </c>
      <c r="F18" s="32" t="s">
        <v>82</v>
      </c>
      <c r="G18" s="49">
        <v>1</v>
      </c>
      <c r="H18" s="50">
        <v>170</v>
      </c>
      <c r="I18" s="24">
        <f t="shared" si="0"/>
        <v>6800</v>
      </c>
      <c r="J18" s="24">
        <f t="shared" si="1"/>
        <v>2040</v>
      </c>
      <c r="K18" s="24">
        <f t="shared" si="2"/>
        <v>4760</v>
      </c>
      <c r="L18" s="28">
        <v>44882</v>
      </c>
      <c r="M18" s="16">
        <v>2040</v>
      </c>
      <c r="N18" s="29" t="s">
        <v>104</v>
      </c>
      <c r="O18" s="29" t="s">
        <v>105</v>
      </c>
      <c r="P18" s="16"/>
    </row>
    <row r="19" s="3" customFormat="1" ht="29.1" customHeight="1" spans="1:16">
      <c r="A19" s="15">
        <v>16</v>
      </c>
      <c r="B19" s="16" t="s">
        <v>39</v>
      </c>
      <c r="C19" s="32" t="s">
        <v>71</v>
      </c>
      <c r="D19" s="32" t="s">
        <v>106</v>
      </c>
      <c r="E19" s="32" t="s">
        <v>71</v>
      </c>
      <c r="F19" s="32" t="s">
        <v>82</v>
      </c>
      <c r="G19" s="49">
        <v>1</v>
      </c>
      <c r="H19" s="50">
        <v>158.3</v>
      </c>
      <c r="I19" s="24">
        <f t="shared" si="0"/>
        <v>6332</v>
      </c>
      <c r="J19" s="24">
        <f t="shared" si="1"/>
        <v>1899.6</v>
      </c>
      <c r="K19" s="24">
        <f t="shared" si="2"/>
        <v>4432.4</v>
      </c>
      <c r="L19" s="28">
        <v>44889</v>
      </c>
      <c r="M19" s="16">
        <v>1899.6</v>
      </c>
      <c r="N19" s="29" t="s">
        <v>83</v>
      </c>
      <c r="O19" s="29" t="s">
        <v>107</v>
      </c>
      <c r="P19" s="16"/>
    </row>
    <row r="20" s="3" customFormat="1" ht="29.1" customHeight="1" spans="1:16">
      <c r="A20" s="15">
        <v>17</v>
      </c>
      <c r="B20" s="16" t="s">
        <v>39</v>
      </c>
      <c r="C20" s="32" t="s">
        <v>108</v>
      </c>
      <c r="D20" s="32" t="s">
        <v>109</v>
      </c>
      <c r="E20" s="32" t="s">
        <v>108</v>
      </c>
      <c r="F20" s="32" t="s">
        <v>82</v>
      </c>
      <c r="G20" s="49">
        <v>1</v>
      </c>
      <c r="H20" s="50">
        <v>248.72</v>
      </c>
      <c r="I20" s="24">
        <f t="shared" si="0"/>
        <v>9948.8</v>
      </c>
      <c r="J20" s="24">
        <f t="shared" si="1"/>
        <v>2984.64</v>
      </c>
      <c r="K20" s="24">
        <f t="shared" si="2"/>
        <v>6964.16</v>
      </c>
      <c r="L20" s="28">
        <v>44873</v>
      </c>
      <c r="M20" s="16">
        <v>2984.64</v>
      </c>
      <c r="N20" s="29" t="s">
        <v>108</v>
      </c>
      <c r="O20" s="29" t="s">
        <v>110</v>
      </c>
      <c r="P20" s="16"/>
    </row>
    <row r="21" s="3" customFormat="1" ht="29.1" customHeight="1" spans="1:16">
      <c r="A21" s="15">
        <v>18</v>
      </c>
      <c r="B21" s="16" t="s">
        <v>39</v>
      </c>
      <c r="C21" s="32" t="s">
        <v>111</v>
      </c>
      <c r="D21" s="32" t="s">
        <v>112</v>
      </c>
      <c r="E21" s="32" t="s">
        <v>111</v>
      </c>
      <c r="F21" s="32" t="s">
        <v>82</v>
      </c>
      <c r="G21" s="49">
        <v>1</v>
      </c>
      <c r="H21" s="50">
        <v>560</v>
      </c>
      <c r="I21" s="24">
        <f t="shared" si="0"/>
        <v>22400</v>
      </c>
      <c r="J21" s="24">
        <f t="shared" si="1"/>
        <v>6720</v>
      </c>
      <c r="K21" s="24">
        <f t="shared" si="2"/>
        <v>15680</v>
      </c>
      <c r="L21" s="28">
        <v>44873</v>
      </c>
      <c r="M21" s="16">
        <v>6720</v>
      </c>
      <c r="N21" s="29" t="s">
        <v>83</v>
      </c>
      <c r="O21" s="29" t="s">
        <v>113</v>
      </c>
      <c r="P21" s="16"/>
    </row>
    <row r="22" s="3" customFormat="1" ht="29.1" customHeight="1" spans="1:16">
      <c r="A22" s="15">
        <v>19</v>
      </c>
      <c r="B22" s="16" t="s">
        <v>39</v>
      </c>
      <c r="C22" s="32" t="s">
        <v>114</v>
      </c>
      <c r="D22" s="32" t="s">
        <v>115</v>
      </c>
      <c r="E22" s="32" t="s">
        <v>114</v>
      </c>
      <c r="F22" s="32" t="s">
        <v>82</v>
      </c>
      <c r="G22" s="49">
        <v>1</v>
      </c>
      <c r="H22" s="50">
        <v>173.24</v>
      </c>
      <c r="I22" s="24">
        <f t="shared" si="0"/>
        <v>6929.6</v>
      </c>
      <c r="J22" s="24">
        <f t="shared" si="1"/>
        <v>2078.88</v>
      </c>
      <c r="K22" s="24">
        <f t="shared" si="2"/>
        <v>4850.72</v>
      </c>
      <c r="L22" s="28">
        <v>44872</v>
      </c>
      <c r="M22" s="16">
        <v>2078.9</v>
      </c>
      <c r="N22" s="29" t="s">
        <v>83</v>
      </c>
      <c r="O22" s="29" t="s">
        <v>116</v>
      </c>
      <c r="P22" s="16"/>
    </row>
    <row r="23" s="3" customFormat="1" ht="14.25" customHeight="1" spans="1:16">
      <c r="A23" s="39">
        <v>20</v>
      </c>
      <c r="B23" s="40" t="s">
        <v>39</v>
      </c>
      <c r="C23" s="41" t="s">
        <v>62</v>
      </c>
      <c r="D23" s="41" t="s">
        <v>117</v>
      </c>
      <c r="E23" s="41" t="s">
        <v>62</v>
      </c>
      <c r="F23" s="41" t="s">
        <v>118</v>
      </c>
      <c r="G23" s="42">
        <v>1</v>
      </c>
      <c r="H23" s="43">
        <v>671.92</v>
      </c>
      <c r="I23" s="55">
        <f t="shared" si="0"/>
        <v>26876.8</v>
      </c>
      <c r="J23" s="55">
        <f t="shared" si="1"/>
        <v>8063.04</v>
      </c>
      <c r="K23" s="55">
        <f t="shared" si="2"/>
        <v>18813.76</v>
      </c>
      <c r="L23" s="28">
        <v>44907</v>
      </c>
      <c r="M23" s="16">
        <v>7823.04</v>
      </c>
      <c r="N23" s="57" t="s">
        <v>65</v>
      </c>
      <c r="O23" s="29" t="s">
        <v>119</v>
      </c>
      <c r="P23" s="16"/>
    </row>
    <row r="24" s="3" customFormat="1" ht="14.25" customHeight="1" spans="1:16">
      <c r="A24" s="44"/>
      <c r="B24" s="45"/>
      <c r="C24" s="46"/>
      <c r="D24" s="46"/>
      <c r="E24" s="46"/>
      <c r="F24" s="46"/>
      <c r="G24" s="47"/>
      <c r="H24" s="48"/>
      <c r="I24" s="56"/>
      <c r="J24" s="56"/>
      <c r="K24" s="56"/>
      <c r="L24" s="28">
        <v>44978</v>
      </c>
      <c r="M24" s="16">
        <v>240</v>
      </c>
      <c r="N24" s="58"/>
      <c r="O24" s="29" t="s">
        <v>120</v>
      </c>
      <c r="P24" s="16"/>
    </row>
    <row r="25" s="3" customFormat="1" ht="29.1" customHeight="1" spans="1:16">
      <c r="A25" s="15">
        <v>21</v>
      </c>
      <c r="B25" s="16" t="s">
        <v>39</v>
      </c>
      <c r="C25" s="32" t="s">
        <v>67</v>
      </c>
      <c r="D25" s="32" t="s">
        <v>121</v>
      </c>
      <c r="E25" s="32" t="s">
        <v>67</v>
      </c>
      <c r="F25" s="32" t="s">
        <v>118</v>
      </c>
      <c r="G25" s="49">
        <v>1</v>
      </c>
      <c r="H25" s="50">
        <v>83</v>
      </c>
      <c r="I25" s="24">
        <f t="shared" si="0"/>
        <v>3320</v>
      </c>
      <c r="J25" s="24">
        <f t="shared" si="1"/>
        <v>996</v>
      </c>
      <c r="K25" s="24">
        <f t="shared" si="2"/>
        <v>2324</v>
      </c>
      <c r="L25" s="28">
        <v>44911</v>
      </c>
      <c r="M25" s="16">
        <v>996</v>
      </c>
      <c r="N25" s="29" t="s">
        <v>69</v>
      </c>
      <c r="O25" s="29" t="s">
        <v>122</v>
      </c>
      <c r="P25" s="16"/>
    </row>
    <row r="26" s="3" customFormat="1" ht="29.1" customHeight="1" spans="1:16">
      <c r="A26" s="15">
        <v>22</v>
      </c>
      <c r="B26" s="16" t="s">
        <v>39</v>
      </c>
      <c r="C26" s="32" t="s">
        <v>123</v>
      </c>
      <c r="D26" s="32" t="s">
        <v>124</v>
      </c>
      <c r="E26" s="32" t="s">
        <v>123</v>
      </c>
      <c r="F26" s="32" t="s">
        <v>118</v>
      </c>
      <c r="G26" s="49">
        <v>1</v>
      </c>
      <c r="H26" s="50">
        <v>44</v>
      </c>
      <c r="I26" s="24">
        <f t="shared" si="0"/>
        <v>1760</v>
      </c>
      <c r="J26" s="24">
        <f t="shared" si="1"/>
        <v>528</v>
      </c>
      <c r="K26" s="24">
        <f t="shared" si="2"/>
        <v>1232</v>
      </c>
      <c r="L26" s="28">
        <v>44943</v>
      </c>
      <c r="M26" s="16">
        <v>528</v>
      </c>
      <c r="N26" s="29" t="s">
        <v>125</v>
      </c>
      <c r="O26" s="29" t="s">
        <v>126</v>
      </c>
      <c r="P26" s="16"/>
    </row>
    <row r="27" s="3" customFormat="1" ht="29.1" customHeight="1" spans="1:16">
      <c r="A27" s="15">
        <v>23</v>
      </c>
      <c r="B27" s="16" t="s">
        <v>39</v>
      </c>
      <c r="C27" s="32" t="s">
        <v>69</v>
      </c>
      <c r="D27" s="32" t="s">
        <v>127</v>
      </c>
      <c r="E27" s="32" t="s">
        <v>69</v>
      </c>
      <c r="F27" s="32" t="s">
        <v>118</v>
      </c>
      <c r="G27" s="49">
        <v>1</v>
      </c>
      <c r="H27" s="50">
        <v>653</v>
      </c>
      <c r="I27" s="24">
        <f t="shared" si="0"/>
        <v>26120</v>
      </c>
      <c r="J27" s="24">
        <f t="shared" si="1"/>
        <v>7836</v>
      </c>
      <c r="K27" s="24">
        <f t="shared" si="2"/>
        <v>18284</v>
      </c>
      <c r="L27" s="28">
        <v>44911</v>
      </c>
      <c r="M27" s="16">
        <v>7836</v>
      </c>
      <c r="N27" s="29" t="s">
        <v>69</v>
      </c>
      <c r="O27" s="29" t="s">
        <v>128</v>
      </c>
      <c r="P27" s="16"/>
    </row>
    <row r="28" s="3" customFormat="1" ht="29.1" customHeight="1" spans="1:16">
      <c r="A28" s="15">
        <v>24</v>
      </c>
      <c r="B28" s="16" t="s">
        <v>39</v>
      </c>
      <c r="C28" s="32" t="s">
        <v>129</v>
      </c>
      <c r="D28" s="32" t="s">
        <v>130</v>
      </c>
      <c r="E28" s="32" t="s">
        <v>129</v>
      </c>
      <c r="F28" s="32" t="s">
        <v>59</v>
      </c>
      <c r="G28" s="49">
        <v>1</v>
      </c>
      <c r="H28" s="50">
        <v>990</v>
      </c>
      <c r="I28" s="24">
        <f t="shared" si="0"/>
        <v>39600</v>
      </c>
      <c r="J28" s="24">
        <f t="shared" si="1"/>
        <v>11880</v>
      </c>
      <c r="K28" s="24">
        <f t="shared" si="2"/>
        <v>27720</v>
      </c>
      <c r="L28" s="28">
        <v>44894</v>
      </c>
      <c r="M28" s="16">
        <v>11880</v>
      </c>
      <c r="N28" s="29" t="s">
        <v>131</v>
      </c>
      <c r="O28" s="29" t="s">
        <v>132</v>
      </c>
      <c r="P28" s="16"/>
    </row>
    <row r="29" s="3" customFormat="1" ht="29.1" customHeight="1" spans="1:16">
      <c r="A29" s="15">
        <v>25</v>
      </c>
      <c r="B29" s="16" t="s">
        <v>39</v>
      </c>
      <c r="C29" s="32" t="s">
        <v>133</v>
      </c>
      <c r="D29" s="32" t="s">
        <v>134</v>
      </c>
      <c r="E29" s="32" t="s">
        <v>133</v>
      </c>
      <c r="F29" s="32" t="s">
        <v>59</v>
      </c>
      <c r="G29" s="49">
        <v>1</v>
      </c>
      <c r="H29" s="50">
        <v>1217</v>
      </c>
      <c r="I29" s="24">
        <f t="shared" si="0"/>
        <v>48680</v>
      </c>
      <c r="J29" s="24">
        <f t="shared" si="1"/>
        <v>14604</v>
      </c>
      <c r="K29" s="24">
        <f t="shared" si="2"/>
        <v>34076</v>
      </c>
      <c r="L29" s="28">
        <v>44894</v>
      </c>
      <c r="M29" s="16">
        <v>14604</v>
      </c>
      <c r="N29" s="29" t="s">
        <v>131</v>
      </c>
      <c r="O29" s="29" t="s">
        <v>135</v>
      </c>
      <c r="P29" s="16"/>
    </row>
    <row r="30" s="3" customFormat="1" ht="29.1" customHeight="1" spans="1:16">
      <c r="A30" s="15">
        <v>26</v>
      </c>
      <c r="B30" s="16" t="s">
        <v>39</v>
      </c>
      <c r="C30" s="32" t="s">
        <v>136</v>
      </c>
      <c r="D30" s="32" t="s">
        <v>137</v>
      </c>
      <c r="E30" s="32" t="s">
        <v>136</v>
      </c>
      <c r="F30" s="32" t="s">
        <v>59</v>
      </c>
      <c r="G30" s="49">
        <v>1</v>
      </c>
      <c r="H30" s="50">
        <v>117.7</v>
      </c>
      <c r="I30" s="24">
        <f t="shared" si="0"/>
        <v>4708</v>
      </c>
      <c r="J30" s="24">
        <f t="shared" si="1"/>
        <v>1412.4</v>
      </c>
      <c r="K30" s="24">
        <f t="shared" si="2"/>
        <v>3295.6</v>
      </c>
      <c r="L30" s="28">
        <v>44893</v>
      </c>
      <c r="M30" s="16">
        <v>1412.4</v>
      </c>
      <c r="N30" s="29" t="s">
        <v>136</v>
      </c>
      <c r="O30" s="29" t="s">
        <v>138</v>
      </c>
      <c r="P30" s="16"/>
    </row>
    <row r="31" s="3" customFormat="1" ht="29.1" customHeight="1" spans="1:16">
      <c r="A31" s="15">
        <v>27</v>
      </c>
      <c r="B31" s="16" t="s">
        <v>39</v>
      </c>
      <c r="C31" s="32" t="s">
        <v>139</v>
      </c>
      <c r="D31" s="32" t="s">
        <v>140</v>
      </c>
      <c r="E31" s="32" t="s">
        <v>139</v>
      </c>
      <c r="F31" s="32" t="s">
        <v>59</v>
      </c>
      <c r="G31" s="49">
        <v>1</v>
      </c>
      <c r="H31" s="50">
        <v>1392</v>
      </c>
      <c r="I31" s="24">
        <f t="shared" si="0"/>
        <v>55680</v>
      </c>
      <c r="J31" s="24">
        <f t="shared" si="1"/>
        <v>16704</v>
      </c>
      <c r="K31" s="24">
        <f t="shared" si="2"/>
        <v>38976</v>
      </c>
      <c r="L31" s="28">
        <v>44893</v>
      </c>
      <c r="M31" s="16">
        <v>16704</v>
      </c>
      <c r="N31" s="29" t="s">
        <v>136</v>
      </c>
      <c r="O31" s="29" t="s">
        <v>141</v>
      </c>
      <c r="P31" s="16"/>
    </row>
    <row r="32" s="3" customFormat="1" ht="14.25" customHeight="1" spans="1:16">
      <c r="A32" s="51">
        <v>28</v>
      </c>
      <c r="B32" s="40" t="s">
        <v>39</v>
      </c>
      <c r="C32" s="41" t="s">
        <v>139</v>
      </c>
      <c r="D32" s="41" t="s">
        <v>142</v>
      </c>
      <c r="E32" s="41" t="s">
        <v>139</v>
      </c>
      <c r="F32" s="41" t="s">
        <v>118</v>
      </c>
      <c r="G32" s="42">
        <v>1</v>
      </c>
      <c r="H32" s="43">
        <v>419.8</v>
      </c>
      <c r="I32" s="55">
        <f t="shared" si="0"/>
        <v>16792</v>
      </c>
      <c r="J32" s="55">
        <f t="shared" si="1"/>
        <v>5037.6</v>
      </c>
      <c r="K32" s="55">
        <f t="shared" si="2"/>
        <v>11754.4</v>
      </c>
      <c r="L32" s="28">
        <v>44874</v>
      </c>
      <c r="M32" s="16">
        <v>4644</v>
      </c>
      <c r="N32" s="29" t="s">
        <v>143</v>
      </c>
      <c r="O32" s="29" t="s">
        <v>144</v>
      </c>
      <c r="P32" s="16"/>
    </row>
    <row r="33" s="3" customFormat="1" ht="14.25" customHeight="1" spans="1:16">
      <c r="A33" s="52"/>
      <c r="B33" s="45"/>
      <c r="C33" s="46"/>
      <c r="D33" s="46"/>
      <c r="E33" s="46"/>
      <c r="F33" s="46"/>
      <c r="G33" s="47"/>
      <c r="H33" s="48"/>
      <c r="I33" s="56"/>
      <c r="J33" s="56"/>
      <c r="K33" s="56"/>
      <c r="L33" s="28">
        <v>44886</v>
      </c>
      <c r="M33" s="16">
        <v>393.6</v>
      </c>
      <c r="N33" s="29" t="s">
        <v>125</v>
      </c>
      <c r="O33" s="29" t="s">
        <v>145</v>
      </c>
      <c r="P33" s="16"/>
    </row>
    <row r="34" s="3" customFormat="1" ht="29.1" customHeight="1" spans="1:16">
      <c r="A34" s="15">
        <v>29</v>
      </c>
      <c r="B34" s="16" t="s">
        <v>39</v>
      </c>
      <c r="C34" s="32" t="s">
        <v>146</v>
      </c>
      <c r="D34" s="32" t="s">
        <v>147</v>
      </c>
      <c r="E34" s="32" t="s">
        <v>146</v>
      </c>
      <c r="F34" s="32" t="s">
        <v>118</v>
      </c>
      <c r="G34" s="49">
        <v>6</v>
      </c>
      <c r="H34" s="50">
        <v>6.67</v>
      </c>
      <c r="I34" s="24">
        <f t="shared" si="0"/>
        <v>266.8</v>
      </c>
      <c r="J34" s="24">
        <f t="shared" si="1"/>
        <v>80.04</v>
      </c>
      <c r="K34" s="24">
        <f t="shared" si="2"/>
        <v>186.76</v>
      </c>
      <c r="L34" s="30">
        <v>44729</v>
      </c>
      <c r="M34" s="31">
        <v>288.5</v>
      </c>
      <c r="N34" s="32" t="s">
        <v>125</v>
      </c>
      <c r="O34" s="29" t="s">
        <v>148</v>
      </c>
      <c r="P34" s="16" t="s">
        <v>149</v>
      </c>
    </row>
    <row r="35" s="3" customFormat="1" ht="29.1" customHeight="1" spans="1:16">
      <c r="A35" s="15">
        <v>30</v>
      </c>
      <c r="B35" s="16" t="s">
        <v>39</v>
      </c>
      <c r="C35" s="32" t="s">
        <v>62</v>
      </c>
      <c r="D35" s="32" t="s">
        <v>150</v>
      </c>
      <c r="E35" s="32" t="s">
        <v>62</v>
      </c>
      <c r="F35" s="32" t="s">
        <v>151</v>
      </c>
      <c r="G35" s="49">
        <v>1</v>
      </c>
      <c r="H35" s="50">
        <v>270.55</v>
      </c>
      <c r="I35" s="24">
        <f t="shared" si="0"/>
        <v>10822</v>
      </c>
      <c r="J35" s="24">
        <f t="shared" si="1"/>
        <v>3246.6</v>
      </c>
      <c r="K35" s="24">
        <f t="shared" si="2"/>
        <v>7575.4</v>
      </c>
      <c r="L35" s="28">
        <v>44889</v>
      </c>
      <c r="M35" s="16">
        <v>3246.66</v>
      </c>
      <c r="N35" s="29" t="s">
        <v>65</v>
      </c>
      <c r="O35" s="29" t="s">
        <v>152</v>
      </c>
      <c r="P35" s="16"/>
    </row>
    <row r="36" ht="24" customHeight="1" spans="1:16">
      <c r="A36" s="19">
        <v>31</v>
      </c>
      <c r="B36" s="16" t="s">
        <v>39</v>
      </c>
      <c r="C36" s="32" t="s">
        <v>98</v>
      </c>
      <c r="D36" s="32" t="s">
        <v>153</v>
      </c>
      <c r="E36" s="32" t="s">
        <v>98</v>
      </c>
      <c r="F36" s="32" t="s">
        <v>87</v>
      </c>
      <c r="G36" s="49">
        <v>1</v>
      </c>
      <c r="H36" s="50">
        <v>150.74</v>
      </c>
      <c r="I36" s="24">
        <f t="shared" si="0"/>
        <v>6029.6</v>
      </c>
      <c r="J36" s="24">
        <f t="shared" si="1"/>
        <v>1808.88</v>
      </c>
      <c r="K36" s="24">
        <f t="shared" si="2"/>
        <v>4220.72</v>
      </c>
      <c r="L36" s="28">
        <v>44983</v>
      </c>
      <c r="M36" s="16">
        <v>1808.88</v>
      </c>
      <c r="N36" s="29" t="s">
        <v>100</v>
      </c>
      <c r="O36" s="29" t="s">
        <v>154</v>
      </c>
      <c r="P36" s="33"/>
    </row>
    <row r="37" ht="22.5" spans="1:16">
      <c r="A37" s="19">
        <v>32</v>
      </c>
      <c r="B37" s="16" t="s">
        <v>39</v>
      </c>
      <c r="C37" s="32" t="s">
        <v>155</v>
      </c>
      <c r="D37" s="32" t="s">
        <v>156</v>
      </c>
      <c r="E37" s="32" t="s">
        <v>155</v>
      </c>
      <c r="F37" s="32" t="s">
        <v>87</v>
      </c>
      <c r="G37" s="49">
        <v>1</v>
      </c>
      <c r="H37" s="50">
        <v>800</v>
      </c>
      <c r="I37" s="24">
        <f t="shared" si="0"/>
        <v>32000</v>
      </c>
      <c r="J37" s="24">
        <f t="shared" si="1"/>
        <v>9600</v>
      </c>
      <c r="K37" s="24">
        <f t="shared" si="2"/>
        <v>22400</v>
      </c>
      <c r="L37" s="28">
        <v>44964</v>
      </c>
      <c r="M37" s="16">
        <v>9600</v>
      </c>
      <c r="N37" s="29" t="s">
        <v>155</v>
      </c>
      <c r="O37" s="29" t="s">
        <v>157</v>
      </c>
      <c r="P37" s="28"/>
    </row>
    <row r="38" ht="22.5" spans="1:16">
      <c r="A38" s="19">
        <v>33</v>
      </c>
      <c r="B38" s="16" t="s">
        <v>39</v>
      </c>
      <c r="C38" s="32" t="s">
        <v>98</v>
      </c>
      <c r="D38" s="32" t="s">
        <v>158</v>
      </c>
      <c r="E38" s="32" t="s">
        <v>98</v>
      </c>
      <c r="F38" s="32" t="s">
        <v>96</v>
      </c>
      <c r="G38" s="49">
        <v>1</v>
      </c>
      <c r="H38" s="50">
        <v>66</v>
      </c>
      <c r="I38" s="24">
        <f t="shared" si="0"/>
        <v>2640</v>
      </c>
      <c r="J38" s="24">
        <f t="shared" si="1"/>
        <v>792</v>
      </c>
      <c r="K38" s="24">
        <f t="shared" si="2"/>
        <v>1848</v>
      </c>
      <c r="L38" s="28">
        <v>44983</v>
      </c>
      <c r="M38" s="16">
        <v>792</v>
      </c>
      <c r="N38" s="29" t="s">
        <v>100</v>
      </c>
      <c r="O38" s="29" t="s">
        <v>159</v>
      </c>
      <c r="P38" s="28"/>
    </row>
    <row r="39" ht="22.5" spans="1:16">
      <c r="A39" s="19">
        <v>34</v>
      </c>
      <c r="B39" s="16" t="s">
        <v>39</v>
      </c>
      <c r="C39" s="32" t="s">
        <v>160</v>
      </c>
      <c r="D39" s="32" t="s">
        <v>161</v>
      </c>
      <c r="E39" s="32" t="s">
        <v>160</v>
      </c>
      <c r="F39" s="32" t="s">
        <v>64</v>
      </c>
      <c r="G39" s="49">
        <v>1</v>
      </c>
      <c r="H39" s="50">
        <v>684.56</v>
      </c>
      <c r="I39" s="24">
        <f t="shared" si="0"/>
        <v>27382.4</v>
      </c>
      <c r="J39" s="24">
        <f t="shared" si="1"/>
        <v>8214.72</v>
      </c>
      <c r="K39" s="24">
        <f t="shared" si="2"/>
        <v>19167.68</v>
      </c>
      <c r="L39" s="28">
        <v>44981</v>
      </c>
      <c r="M39" s="16">
        <v>8214.72</v>
      </c>
      <c r="N39" s="29" t="s">
        <v>162</v>
      </c>
      <c r="O39" s="29" t="s">
        <v>163</v>
      </c>
      <c r="P39" s="28"/>
    </row>
    <row r="40" ht="22.5" spans="1:16">
      <c r="A40" s="19">
        <v>35</v>
      </c>
      <c r="B40" s="16" t="s">
        <v>39</v>
      </c>
      <c r="C40" s="32" t="s">
        <v>164</v>
      </c>
      <c r="D40" s="32" t="s">
        <v>165</v>
      </c>
      <c r="E40" s="32" t="s">
        <v>164</v>
      </c>
      <c r="F40" s="32" t="s">
        <v>64</v>
      </c>
      <c r="G40" s="49">
        <v>1</v>
      </c>
      <c r="H40" s="50">
        <v>1525.03</v>
      </c>
      <c r="I40" s="24">
        <f t="shared" si="0"/>
        <v>61001.2</v>
      </c>
      <c r="J40" s="24">
        <f t="shared" si="1"/>
        <v>18300.36</v>
      </c>
      <c r="K40" s="24">
        <f t="shared" si="2"/>
        <v>42700.84</v>
      </c>
      <c r="L40" s="59">
        <v>44981</v>
      </c>
      <c r="M40" s="40">
        <v>69344.76</v>
      </c>
      <c r="N40" s="57" t="s">
        <v>164</v>
      </c>
      <c r="O40" s="57" t="s">
        <v>166</v>
      </c>
      <c r="P40" s="28"/>
    </row>
    <row r="41" ht="22.5" spans="1:16">
      <c r="A41" s="19">
        <v>36</v>
      </c>
      <c r="B41" s="16" t="s">
        <v>39</v>
      </c>
      <c r="C41" s="32" t="s">
        <v>164</v>
      </c>
      <c r="D41" s="32" t="s">
        <v>167</v>
      </c>
      <c r="E41" s="32" t="s">
        <v>164</v>
      </c>
      <c r="F41" s="32" t="s">
        <v>96</v>
      </c>
      <c r="G41" s="49">
        <v>1</v>
      </c>
      <c r="H41" s="50">
        <v>1745.97</v>
      </c>
      <c r="I41" s="24">
        <f t="shared" si="0"/>
        <v>69838.8</v>
      </c>
      <c r="J41" s="24">
        <f t="shared" si="1"/>
        <v>20951.64</v>
      </c>
      <c r="K41" s="24">
        <f t="shared" si="2"/>
        <v>48887.16</v>
      </c>
      <c r="L41" s="60"/>
      <c r="M41" s="61"/>
      <c r="N41" s="62"/>
      <c r="O41" s="62"/>
      <c r="P41" s="28"/>
    </row>
    <row r="42" ht="22.5" spans="1:16">
      <c r="A42" s="19">
        <v>37</v>
      </c>
      <c r="B42" s="16" t="s">
        <v>39</v>
      </c>
      <c r="C42" s="32" t="s">
        <v>164</v>
      </c>
      <c r="D42" s="32" t="s">
        <v>168</v>
      </c>
      <c r="E42" s="32" t="s">
        <v>164</v>
      </c>
      <c r="F42" s="32" t="s">
        <v>82</v>
      </c>
      <c r="G42" s="49">
        <v>1</v>
      </c>
      <c r="H42" s="50">
        <v>138.13</v>
      </c>
      <c r="I42" s="24">
        <f t="shared" si="0"/>
        <v>5525.2</v>
      </c>
      <c r="J42" s="24">
        <f t="shared" si="1"/>
        <v>1657.56</v>
      </c>
      <c r="K42" s="24">
        <f t="shared" si="2"/>
        <v>3867.64</v>
      </c>
      <c r="L42" s="60"/>
      <c r="M42" s="61"/>
      <c r="N42" s="62"/>
      <c r="O42" s="62"/>
      <c r="P42" s="28"/>
    </row>
    <row r="43" ht="22.5" spans="1:16">
      <c r="A43" s="19">
        <v>38</v>
      </c>
      <c r="B43" s="16" t="s">
        <v>39</v>
      </c>
      <c r="C43" s="32" t="s">
        <v>164</v>
      </c>
      <c r="D43" s="32" t="s">
        <v>169</v>
      </c>
      <c r="E43" s="32" t="s">
        <v>164</v>
      </c>
      <c r="F43" s="32" t="s">
        <v>151</v>
      </c>
      <c r="G43" s="49">
        <v>1</v>
      </c>
      <c r="H43" s="50">
        <v>2369.6</v>
      </c>
      <c r="I43" s="24">
        <f t="shared" si="0"/>
        <v>94784</v>
      </c>
      <c r="J43" s="24">
        <f t="shared" si="1"/>
        <v>28435.2</v>
      </c>
      <c r="K43" s="24">
        <f t="shared" si="2"/>
        <v>66348.8</v>
      </c>
      <c r="L43" s="63"/>
      <c r="M43" s="45"/>
      <c r="N43" s="58"/>
      <c r="O43" s="58"/>
      <c r="P43" s="28"/>
    </row>
    <row r="44" ht="22.5" spans="1:16">
      <c r="A44" s="19">
        <v>39</v>
      </c>
      <c r="B44" s="16" t="s">
        <v>39</v>
      </c>
      <c r="C44" s="32" t="s">
        <v>170</v>
      </c>
      <c r="D44" s="32" t="s">
        <v>171</v>
      </c>
      <c r="E44" s="32" t="s">
        <v>170</v>
      </c>
      <c r="F44" s="32" t="s">
        <v>42</v>
      </c>
      <c r="G44" s="49">
        <v>1</v>
      </c>
      <c r="H44" s="50">
        <v>85</v>
      </c>
      <c r="I44" s="24">
        <f t="shared" si="0"/>
        <v>3400</v>
      </c>
      <c r="J44" s="24">
        <f t="shared" si="1"/>
        <v>1020</v>
      </c>
      <c r="K44" s="24">
        <f t="shared" si="2"/>
        <v>2380</v>
      </c>
      <c r="L44" s="28">
        <v>44963</v>
      </c>
      <c r="M44" s="16">
        <v>1020</v>
      </c>
      <c r="N44" s="29" t="s">
        <v>170</v>
      </c>
      <c r="O44" s="29" t="s">
        <v>172</v>
      </c>
      <c r="P44" s="28"/>
    </row>
    <row r="45" ht="22.5" spans="1:16">
      <c r="A45" s="19">
        <v>40</v>
      </c>
      <c r="B45" s="16" t="s">
        <v>39</v>
      </c>
      <c r="C45" s="32" t="s">
        <v>69</v>
      </c>
      <c r="D45" s="32" t="s">
        <v>173</v>
      </c>
      <c r="E45" s="32" t="s">
        <v>69</v>
      </c>
      <c r="F45" s="32" t="s">
        <v>118</v>
      </c>
      <c r="G45" s="49">
        <v>1</v>
      </c>
      <c r="H45" s="50">
        <v>44.5</v>
      </c>
      <c r="I45" s="24">
        <f t="shared" si="0"/>
        <v>1780</v>
      </c>
      <c r="J45" s="24">
        <f t="shared" si="1"/>
        <v>534</v>
      </c>
      <c r="K45" s="24">
        <f t="shared" si="2"/>
        <v>1246</v>
      </c>
      <c r="L45" s="28">
        <v>44983</v>
      </c>
      <c r="M45" s="16">
        <v>534</v>
      </c>
      <c r="N45" s="29" t="s">
        <v>69</v>
      </c>
      <c r="O45" s="29" t="s">
        <v>174</v>
      </c>
      <c r="P45" s="28"/>
    </row>
    <row r="46" ht="22.5" spans="1:16">
      <c r="A46" s="19">
        <v>41</v>
      </c>
      <c r="B46" s="16" t="s">
        <v>39</v>
      </c>
      <c r="C46" s="32" t="s">
        <v>175</v>
      </c>
      <c r="D46" s="32" t="s">
        <v>176</v>
      </c>
      <c r="E46" s="32" t="s">
        <v>175</v>
      </c>
      <c r="F46" s="32" t="s">
        <v>42</v>
      </c>
      <c r="G46" s="49">
        <v>1</v>
      </c>
      <c r="H46" s="50">
        <v>100</v>
      </c>
      <c r="I46" s="24">
        <f t="shared" si="0"/>
        <v>4000</v>
      </c>
      <c r="J46" s="24">
        <f t="shared" si="1"/>
        <v>1200</v>
      </c>
      <c r="K46" s="24">
        <f t="shared" si="2"/>
        <v>2800</v>
      </c>
      <c r="L46" s="28">
        <v>44985</v>
      </c>
      <c r="M46" s="16">
        <v>1200</v>
      </c>
      <c r="N46" s="29" t="s">
        <v>177</v>
      </c>
      <c r="O46" s="29" t="s">
        <v>178</v>
      </c>
      <c r="P46" s="28"/>
    </row>
    <row r="47" ht="30" customHeight="1" spans="1:16">
      <c r="A47" s="19"/>
      <c r="B47" s="20" t="s">
        <v>22</v>
      </c>
      <c r="C47" s="20"/>
      <c r="D47" s="21"/>
      <c r="E47" s="21"/>
      <c r="F47" s="22"/>
      <c r="G47" s="23">
        <f>SUM(G3:G46)</f>
        <v>120</v>
      </c>
      <c r="H47" s="24">
        <f>SUM(H3:H46)</f>
        <v>18282.36</v>
      </c>
      <c r="I47" s="25">
        <f>SUM(I3:I46)</f>
        <v>731294.4</v>
      </c>
      <c r="J47" s="24">
        <f t="shared" si="1"/>
        <v>219388.32</v>
      </c>
      <c r="K47" s="24">
        <f t="shared" si="2"/>
        <v>511906.08</v>
      </c>
      <c r="L47" s="33"/>
      <c r="M47" s="33"/>
      <c r="N47" s="33"/>
      <c r="O47" s="29"/>
      <c r="P47" s="33"/>
    </row>
    <row r="49" spans="11:11">
      <c r="K49" s="34">
        <f>SUM(K3:K46)</f>
        <v>511906.08</v>
      </c>
    </row>
  </sheetData>
  <autoFilter ref="A2:P47">
    <extLst/>
  </autoFilter>
  <mergeCells count="39">
    <mergeCell ref="A1:P1"/>
    <mergeCell ref="A3:A4"/>
    <mergeCell ref="A23:A24"/>
    <mergeCell ref="A32:A33"/>
    <mergeCell ref="B3:B4"/>
    <mergeCell ref="B23:B24"/>
    <mergeCell ref="B32:B33"/>
    <mergeCell ref="C3:C4"/>
    <mergeCell ref="C23:C24"/>
    <mergeCell ref="C32:C33"/>
    <mergeCell ref="D3:D4"/>
    <mergeCell ref="D23:D24"/>
    <mergeCell ref="D32:D33"/>
    <mergeCell ref="E3:E4"/>
    <mergeCell ref="E23:E24"/>
    <mergeCell ref="E32:E33"/>
    <mergeCell ref="F3:F4"/>
    <mergeCell ref="F23:F24"/>
    <mergeCell ref="F32:F33"/>
    <mergeCell ref="G3:G4"/>
    <mergeCell ref="G23:G24"/>
    <mergeCell ref="G32:G33"/>
    <mergeCell ref="H3:H4"/>
    <mergeCell ref="H23:H24"/>
    <mergeCell ref="H32:H33"/>
    <mergeCell ref="I3:I4"/>
    <mergeCell ref="I23:I24"/>
    <mergeCell ref="I32:I33"/>
    <mergeCell ref="J3:J4"/>
    <mergeCell ref="J23:J24"/>
    <mergeCell ref="J32:J33"/>
    <mergeCell ref="K3:K4"/>
    <mergeCell ref="K23:K24"/>
    <mergeCell ref="K32:K33"/>
    <mergeCell ref="L40:L43"/>
    <mergeCell ref="M40:M43"/>
    <mergeCell ref="N23:N24"/>
    <mergeCell ref="N40:N43"/>
    <mergeCell ref="O40:O43"/>
  </mergeCells>
  <printOptions horizontalCentered="1"/>
  <pageMargins left="0" right="0" top="0.389583333333333" bottom="0.389583333333333" header="0.507638888888889" footer="0.118055555555556"/>
  <pageSetup paperSize="9" scale="80" orientation="landscape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pane ySplit="2" topLeftCell="A3" activePane="bottomLeft" state="frozen"/>
      <selection/>
      <selection pane="bottomLeft" activeCell="J19" sqref="J19"/>
    </sheetView>
  </sheetViews>
  <sheetFormatPr defaultColWidth="14.75" defaultRowHeight="12" outlineLevelRow="7"/>
  <cols>
    <col min="1" max="1" width="4" style="4" customWidth="1"/>
    <col min="2" max="2" width="6" style="3" customWidth="1"/>
    <col min="3" max="3" width="11.6" style="3" customWidth="1"/>
    <col min="4" max="4" width="15.625" style="5" customWidth="1"/>
    <col min="5" max="5" width="14.5" style="5" customWidth="1"/>
    <col min="6" max="6" width="5.625" style="6" customWidth="1"/>
    <col min="7" max="7" width="8.5" style="7" customWidth="1"/>
    <col min="8" max="10" width="9.5" style="7" customWidth="1"/>
    <col min="11" max="11" width="10.25" style="8" customWidth="1"/>
    <col min="12" max="12" width="9.5" style="8" customWidth="1"/>
    <col min="13" max="13" width="7.5" style="8" customWidth="1"/>
    <col min="14" max="14" width="13.4" style="8" customWidth="1"/>
    <col min="15" max="15" width="19" style="8" customWidth="1"/>
    <col min="16" max="16384" width="14.75" style="8"/>
  </cols>
  <sheetData>
    <row r="1" s="1" customFormat="1" ht="57.75" customHeight="1" spans="1:15">
      <c r="A1" s="9" t="s">
        <v>179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22.5" spans="1:15">
      <c r="A2" s="10" t="s">
        <v>25</v>
      </c>
      <c r="B2" s="11" t="s">
        <v>26</v>
      </c>
      <c r="C2" s="10" t="s">
        <v>27</v>
      </c>
      <c r="D2" s="12" t="s">
        <v>180</v>
      </c>
      <c r="E2" s="12" t="s">
        <v>29</v>
      </c>
      <c r="F2" s="13" t="s">
        <v>181</v>
      </c>
      <c r="G2" s="14" t="s">
        <v>182</v>
      </c>
      <c r="H2" s="14" t="s">
        <v>31</v>
      </c>
      <c r="I2" s="14" t="s">
        <v>183</v>
      </c>
      <c r="J2" s="26" t="s">
        <v>33</v>
      </c>
      <c r="K2" s="27" t="s">
        <v>34</v>
      </c>
      <c r="L2" s="27" t="s">
        <v>35</v>
      </c>
      <c r="M2" s="27" t="s">
        <v>36</v>
      </c>
      <c r="N2" s="27" t="s">
        <v>37</v>
      </c>
      <c r="O2" s="27" t="s">
        <v>38</v>
      </c>
    </row>
    <row r="3" s="3" customFormat="1" ht="30" customHeight="1" spans="1:15">
      <c r="A3" s="15">
        <v>1</v>
      </c>
      <c r="B3" s="16" t="s">
        <v>39</v>
      </c>
      <c r="C3" s="17" t="s">
        <v>184</v>
      </c>
      <c r="D3" s="18" t="s">
        <v>90</v>
      </c>
      <c r="E3" s="18" t="s">
        <v>42</v>
      </c>
      <c r="F3" s="18">
        <v>1</v>
      </c>
      <c r="G3" s="18">
        <v>12</v>
      </c>
      <c r="H3" s="18">
        <f>G3*700*0.02</f>
        <v>168</v>
      </c>
      <c r="I3" s="18">
        <f>H3*0.3</f>
        <v>50.4</v>
      </c>
      <c r="J3" s="18">
        <f>H3-I3</f>
        <v>117.6</v>
      </c>
      <c r="K3" s="28">
        <v>44888</v>
      </c>
      <c r="L3" s="16">
        <v>1706.4</v>
      </c>
      <c r="M3" s="29" t="s">
        <v>49</v>
      </c>
      <c r="N3" s="29" t="s">
        <v>92</v>
      </c>
      <c r="O3" s="16" t="s">
        <v>185</v>
      </c>
    </row>
    <row r="4" s="3" customFormat="1" ht="30" customHeight="1" spans="1:15">
      <c r="A4" s="15">
        <v>2</v>
      </c>
      <c r="B4" s="16" t="s">
        <v>39</v>
      </c>
      <c r="C4" s="17" t="s">
        <v>186</v>
      </c>
      <c r="D4" s="18" t="s">
        <v>146</v>
      </c>
      <c r="E4" s="18" t="s">
        <v>118</v>
      </c>
      <c r="F4" s="18">
        <v>2</v>
      </c>
      <c r="G4" s="18">
        <v>1.6</v>
      </c>
      <c r="H4" s="18">
        <f t="shared" ref="H4:H6" si="0">G4*700*0.02</f>
        <v>22.4</v>
      </c>
      <c r="I4" s="18">
        <f>H4*0.3</f>
        <v>6.72</v>
      </c>
      <c r="J4" s="18">
        <f t="shared" ref="J4:J6" si="1">H4-I4</f>
        <v>15.68</v>
      </c>
      <c r="K4" s="30">
        <v>44729</v>
      </c>
      <c r="L4" s="31">
        <v>288.5</v>
      </c>
      <c r="M4" s="32" t="s">
        <v>125</v>
      </c>
      <c r="N4" s="29" t="s">
        <v>148</v>
      </c>
      <c r="O4" s="16" t="s">
        <v>187</v>
      </c>
    </row>
    <row r="5" ht="30" customHeight="1" spans="1:15">
      <c r="A5" s="19">
        <v>3</v>
      </c>
      <c r="B5" s="16" t="s">
        <v>39</v>
      </c>
      <c r="C5" s="17" t="s">
        <v>188</v>
      </c>
      <c r="D5" s="18" t="s">
        <v>98</v>
      </c>
      <c r="E5" s="18" t="s">
        <v>82</v>
      </c>
      <c r="F5" s="18">
        <v>1</v>
      </c>
      <c r="G5" s="18">
        <v>220</v>
      </c>
      <c r="H5" s="18">
        <f t="shared" si="0"/>
        <v>3080</v>
      </c>
      <c r="I5" s="18">
        <f t="shared" ref="I5:I6" si="2">H5*0.3</f>
        <v>924</v>
      </c>
      <c r="J5" s="18">
        <f t="shared" si="1"/>
        <v>2156</v>
      </c>
      <c r="K5" s="30">
        <v>44888</v>
      </c>
      <c r="L5" s="31">
        <v>924</v>
      </c>
      <c r="M5" s="32" t="s">
        <v>100</v>
      </c>
      <c r="N5" s="29" t="s">
        <v>189</v>
      </c>
      <c r="O5" s="16"/>
    </row>
    <row r="6" ht="30" customHeight="1" spans="1:15">
      <c r="A6" s="19">
        <v>4</v>
      </c>
      <c r="B6" s="16" t="s">
        <v>39</v>
      </c>
      <c r="C6" s="17" t="s">
        <v>190</v>
      </c>
      <c r="D6" s="18" t="s">
        <v>129</v>
      </c>
      <c r="E6" s="18" t="s">
        <v>59</v>
      </c>
      <c r="F6" s="18">
        <v>1</v>
      </c>
      <c r="G6" s="18">
        <v>225</v>
      </c>
      <c r="H6" s="18">
        <f t="shared" si="0"/>
        <v>3150</v>
      </c>
      <c r="I6" s="18">
        <f t="shared" si="2"/>
        <v>945</v>
      </c>
      <c r="J6" s="18">
        <f t="shared" si="1"/>
        <v>2205</v>
      </c>
      <c r="K6" s="30">
        <v>44894</v>
      </c>
      <c r="L6" s="31">
        <v>945</v>
      </c>
      <c r="M6" s="32" t="s">
        <v>131</v>
      </c>
      <c r="N6" s="29" t="s">
        <v>191</v>
      </c>
      <c r="O6" s="16"/>
    </row>
    <row r="7" ht="30" customHeight="1" spans="1:15">
      <c r="A7" s="19"/>
      <c r="B7" s="20" t="s">
        <v>22</v>
      </c>
      <c r="C7" s="21"/>
      <c r="D7" s="21"/>
      <c r="E7" s="22"/>
      <c r="F7" s="23">
        <f>SUM(F3:F6)</f>
        <v>5</v>
      </c>
      <c r="G7" s="24">
        <f>SUM(G3:G6)</f>
        <v>458.6</v>
      </c>
      <c r="H7" s="25">
        <f>SUM(H3:H6)</f>
        <v>6420.4</v>
      </c>
      <c r="I7" s="24">
        <f>SUM(I3:I6)</f>
        <v>1926.12</v>
      </c>
      <c r="J7" s="24">
        <f>SUM(J3:J6)</f>
        <v>4494.28</v>
      </c>
      <c r="K7" s="33"/>
      <c r="L7" s="33"/>
      <c r="M7" s="33"/>
      <c r="N7" s="33"/>
      <c r="O7" s="33"/>
    </row>
    <row r="8" spans="10:10">
      <c r="J8" s="34"/>
    </row>
  </sheetData>
  <autoFilter ref="A2:O8">
    <extLst/>
  </autoFilter>
  <mergeCells count="1">
    <mergeCell ref="A1:O1"/>
  </mergeCells>
  <printOptions horizontalCentered="1"/>
  <pageMargins left="0" right="0" top="0.389583333333333" bottom="0.389583333333333" header="0.507638888888889" footer="0.118055555555556"/>
  <pageSetup paperSize="9" scale="85" orientation="landscape" verticalDpi="3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小麦完全成本保险</vt:lpstr>
      <vt:lpstr>油菜种植保险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dcterms:created xsi:type="dcterms:W3CDTF">1996-12-17T01:32:00Z</dcterms:created>
  <cp:lastPrinted>2023-06-14T02:50:00Z</cp:lastPrinted>
  <dcterms:modified xsi:type="dcterms:W3CDTF">2023-06-19T06:02:55Z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9173A2C2FC3E412C94FA74A91A140B8E</vt:lpwstr>
  </property>
</Properties>
</file>