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汇总" sheetId="1" r:id="rId1"/>
    <sheet name="金沙街道" sheetId="2" r:id="rId2"/>
    <sheet name="兴东街道" sheetId="4" r:id="rId3"/>
    <sheet name="西亭镇" sheetId="7" r:id="rId4"/>
    <sheet name="东社镇" sheetId="8" r:id="rId5"/>
    <sheet name="十总镇" sheetId="9" r:id="rId6"/>
    <sheet name="石港镇" sheetId="10" r:id="rId7"/>
    <sheet name="刘桥镇" sheetId="11" r:id="rId8"/>
    <sheet name="平潮镇" sheetId="12" r:id="rId9"/>
    <sheet name="兴仁镇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<sst xmlns="http://schemas.openxmlformats.org/spreadsheetml/2006/main" count="168" uniqueCount="117">
  <si>
    <t>通州区2023年秋季秸秆离田、运输补助公示表</t>
  </si>
  <si>
    <t>镇（街道）</t>
  </si>
  <si>
    <t>离田面积（亩）</t>
  </si>
  <si>
    <t>补贴金额（元）（45元/亩）</t>
  </si>
  <si>
    <t>申请运输补助秸秆量（吨）</t>
  </si>
  <si>
    <t>补贴金额（元）（80元/吨）</t>
  </si>
  <si>
    <t>区巡查督查日检查单汇总抵扣资金（元）</t>
  </si>
  <si>
    <t>实际补贴金额（元）</t>
  </si>
  <si>
    <t>石港镇</t>
  </si>
  <si>
    <t>金沙街道</t>
  </si>
  <si>
    <t>兴东街道</t>
  </si>
  <si>
    <t>西亭镇</t>
  </si>
  <si>
    <t>东社镇</t>
  </si>
  <si>
    <t>十总镇</t>
  </si>
  <si>
    <t>刘桥镇</t>
  </si>
  <si>
    <t>平潮镇</t>
  </si>
  <si>
    <t>兴仁镇</t>
  </si>
  <si>
    <t>总计</t>
  </si>
  <si>
    <t>序号</t>
  </si>
  <si>
    <t>申报主体</t>
  </si>
  <si>
    <t>外运企业秸秆
量（吨）</t>
  </si>
  <si>
    <t>金北村</t>
  </si>
  <si>
    <t>合计：</t>
  </si>
  <si>
    <t>陆扶桥</t>
  </si>
  <si>
    <t>永庆村</t>
  </si>
  <si>
    <t>双楼村</t>
  </si>
  <si>
    <t>永护村</t>
  </si>
  <si>
    <t>九总渡村</t>
  </si>
  <si>
    <t>龙坝村</t>
  </si>
  <si>
    <t>西亭居</t>
  </si>
  <si>
    <t>草庙村</t>
  </si>
  <si>
    <t>西禅寺村</t>
  </si>
  <si>
    <t>亭东村</t>
  </si>
  <si>
    <t>李庄村</t>
  </si>
  <si>
    <t>八总桥村</t>
  </si>
  <si>
    <t>同乐村</t>
  </si>
  <si>
    <t>华芦村</t>
  </si>
  <si>
    <t>纱场居</t>
  </si>
  <si>
    <t>白龙庙居</t>
  </si>
  <si>
    <t>陈墩村</t>
  </si>
  <si>
    <t>东社居</t>
  </si>
  <si>
    <t>福利村</t>
  </si>
  <si>
    <t>横马村</t>
  </si>
  <si>
    <t>滥港桥村</t>
  </si>
  <si>
    <t>平和村</t>
  </si>
  <si>
    <t>唐洪村</t>
  </si>
  <si>
    <t>五甲苴居</t>
  </si>
  <si>
    <t>香台村</t>
  </si>
  <si>
    <t>兴隆灶村</t>
  </si>
  <si>
    <t>严北村</t>
  </si>
  <si>
    <t>杨港居</t>
  </si>
  <si>
    <t>中和村</t>
  </si>
  <si>
    <t>南通阊盛环保科技有限公司</t>
  </si>
  <si>
    <t>柏树墩村</t>
  </si>
  <si>
    <t>新雁村</t>
  </si>
  <si>
    <t>四港村</t>
  </si>
  <si>
    <t>江海村</t>
  </si>
  <si>
    <t>金庄村</t>
  </si>
  <si>
    <t>志田村</t>
  </si>
  <si>
    <t>睹史院</t>
  </si>
  <si>
    <t>北渡村</t>
  </si>
  <si>
    <t>石东村</t>
  </si>
  <si>
    <t>渔湾村</t>
  </si>
  <si>
    <t>石西村</t>
  </si>
  <si>
    <t>花市街</t>
  </si>
  <si>
    <t>乐观村</t>
  </si>
  <si>
    <t>新貌村</t>
  </si>
  <si>
    <t>马道村</t>
  </si>
  <si>
    <t>南通天辰农业服务有限公司</t>
  </si>
  <si>
    <t>南通丰凯生物科技有限公司</t>
  </si>
  <si>
    <t>刘桥社区</t>
  </si>
  <si>
    <t>慎修村</t>
  </si>
  <si>
    <t>徐园村</t>
  </si>
  <si>
    <t>英雄村</t>
  </si>
  <si>
    <t>苏池村</t>
  </si>
  <si>
    <t>蒋一村</t>
  </si>
  <si>
    <t>新中村</t>
  </si>
  <si>
    <t xml:space="preserve">新联居 </t>
  </si>
  <si>
    <t>长岸村</t>
  </si>
  <si>
    <t>尹家园村</t>
  </si>
  <si>
    <t>米三桥村</t>
  </si>
  <si>
    <t>极孝村</t>
  </si>
  <si>
    <t>任口村</t>
  </si>
  <si>
    <t>颜港村</t>
  </si>
  <si>
    <t>新三十里居</t>
  </si>
  <si>
    <t>湾子头村</t>
  </si>
  <si>
    <t>甸北村</t>
  </si>
  <si>
    <t>花坝村</t>
  </si>
  <si>
    <t>国道村</t>
  </si>
  <si>
    <t>金桥村</t>
  </si>
  <si>
    <t>三港村</t>
  </si>
  <si>
    <t>三官殿村</t>
  </si>
  <si>
    <t>四十里村</t>
  </si>
  <si>
    <t>团圆村</t>
  </si>
  <si>
    <t>新坝村</t>
  </si>
  <si>
    <t>云台山村</t>
  </si>
  <si>
    <t>赵甸居</t>
  </si>
  <si>
    <t>赵坊村</t>
  </si>
  <si>
    <t>新生村</t>
  </si>
  <si>
    <t>九圩港村</t>
  </si>
  <si>
    <t>南通亿邦秸秆专业合作社</t>
  </si>
  <si>
    <t>横港居</t>
  </si>
  <si>
    <t>兴仁村</t>
  </si>
  <si>
    <t>芦花港</t>
  </si>
  <si>
    <t>葛长路</t>
  </si>
  <si>
    <t>李家楼</t>
  </si>
  <si>
    <t>长林桥</t>
  </si>
  <si>
    <t>丁涧店</t>
  </si>
  <si>
    <t>酒店居</t>
  </si>
  <si>
    <t>徐桥村</t>
  </si>
  <si>
    <t>戚桥村</t>
  </si>
  <si>
    <t>阚庵东</t>
  </si>
  <si>
    <t>阚家庵</t>
  </si>
  <si>
    <t>温桥村</t>
  </si>
  <si>
    <t>韩坝村</t>
  </si>
  <si>
    <t>太阳殿</t>
  </si>
  <si>
    <t>通州丰源秸秆处理厂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</si>
</sst>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0.00_ "/>
    <numFmt numFmtId="179" formatCode="#,##0.00_);[Red]\(#,##0.00\)"/>
  </numFmts>
  <fonts count="2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177" fontId="0" fillId="0" borderId="4" xfId="0" applyNumberFormat="1" applyFont="1" applyBorder="1" applyAlignment="1">
      <alignment horizontal="center" vertical="center" wrapText="1"/>
    </xf>
    <xf numFmtId="179" fontId="0" fillId="0" borderId="4" xfId="0" applyNumberForma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A1" sqref="A1:G2"/>
    </sheetView>
  </sheetViews>
  <sheetFormatPr defaultColWidth="9" defaultRowHeight="13.5" outlineLevelCol="6"/>
  <cols>
    <col min="1" max="1" width="11.75" customWidth="1"/>
    <col min="2" max="2" width="16.375" customWidth="1"/>
    <col min="3" max="3" width="18.25" customWidth="1"/>
    <col min="4" max="4" width="17.625" customWidth="1"/>
    <col min="5" max="6" width="17.875" customWidth="1"/>
    <col min="7" max="7" width="16.875" customWidth="1"/>
    <col min="8" max="8" width="10.375"/>
  </cols>
  <sheetData>
    <row r="1" ht="20" customHeight="1" spans="1:7">
      <c r="A1" s="21" t="s">
        <v>0</v>
      </c>
      <c r="B1" s="21"/>
      <c r="C1" s="21"/>
      <c r="D1" s="21"/>
      <c r="E1" s="21"/>
      <c r="F1" s="21"/>
      <c r="G1" s="21"/>
    </row>
    <row r="2" ht="23" customHeight="1" spans="1:7">
      <c r="A2" s="21"/>
      <c r="B2" s="21"/>
      <c r="C2" s="21"/>
      <c r="D2" s="21"/>
      <c r="E2" s="21"/>
      <c r="F2" s="21"/>
      <c r="G2" s="21"/>
    </row>
    <row r="3" ht="48" customHeight="1" spans="1:7">
      <c r="A3" s="22" t="s">
        <v>1</v>
      </c>
      <c r="B3" s="23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</row>
    <row r="4" ht="24" customHeight="1" spans="1:7">
      <c r="A4" s="25" t="s">
        <v>8</v>
      </c>
      <c r="B4" s="26">
        <f>19163.69-0.6</f>
        <v>19163.09</v>
      </c>
      <c r="C4" s="27">
        <f>B4*45</f>
        <v>862339.05</v>
      </c>
      <c r="D4" s="28">
        <v>7052.86</v>
      </c>
      <c r="E4" s="27">
        <f>D4*80</f>
        <v>564228.8</v>
      </c>
      <c r="F4" s="27">
        <v>0</v>
      </c>
      <c r="G4" s="27">
        <f>C4+E4</f>
        <v>1426567.85</v>
      </c>
    </row>
    <row r="5" ht="24" customHeight="1" spans="1:7">
      <c r="A5" s="25" t="s">
        <v>9</v>
      </c>
      <c r="B5" s="26">
        <v>267.4</v>
      </c>
      <c r="C5" s="27">
        <f>B5*45</f>
        <v>12033</v>
      </c>
      <c r="D5" s="28">
        <v>0</v>
      </c>
      <c r="E5" s="27">
        <f t="shared" ref="E5:E13" si="0">D5*80</f>
        <v>0</v>
      </c>
      <c r="F5" s="27">
        <v>0</v>
      </c>
      <c r="G5" s="27">
        <f t="shared" ref="G5:G13" si="1">C5+E5</f>
        <v>12033</v>
      </c>
    </row>
    <row r="6" ht="24" customHeight="1" spans="1:7">
      <c r="A6" s="25" t="s">
        <v>10</v>
      </c>
      <c r="B6" s="26">
        <v>781.79</v>
      </c>
      <c r="C6" s="27">
        <f t="shared" ref="C6:C13" si="2">B6*45</f>
        <v>35180.55</v>
      </c>
      <c r="D6" s="28">
        <v>0</v>
      </c>
      <c r="E6" s="27">
        <f t="shared" si="0"/>
        <v>0</v>
      </c>
      <c r="F6" s="27">
        <v>0</v>
      </c>
      <c r="G6" s="27">
        <f t="shared" si="1"/>
        <v>35180.55</v>
      </c>
    </row>
    <row r="7" ht="24" customHeight="1" spans="1:7">
      <c r="A7" s="25" t="s">
        <v>11</v>
      </c>
      <c r="B7" s="29">
        <f>3443.41-2.24</f>
        <v>3441.17</v>
      </c>
      <c r="C7" s="27">
        <f t="shared" si="2"/>
        <v>154852.65</v>
      </c>
      <c r="D7" s="28">
        <v>0</v>
      </c>
      <c r="E7" s="27">
        <f t="shared" si="0"/>
        <v>0</v>
      </c>
      <c r="F7" s="27">
        <v>0</v>
      </c>
      <c r="G7" s="27">
        <f t="shared" si="1"/>
        <v>154852.65</v>
      </c>
    </row>
    <row r="8" ht="24" customHeight="1" spans="1:7">
      <c r="A8" s="30" t="s">
        <v>12</v>
      </c>
      <c r="B8" s="26">
        <f>1200.93-3</f>
        <v>1197.93</v>
      </c>
      <c r="C8" s="27">
        <f t="shared" si="2"/>
        <v>53906.85</v>
      </c>
      <c r="D8" s="28">
        <v>550</v>
      </c>
      <c r="E8" s="27">
        <f t="shared" si="0"/>
        <v>44000</v>
      </c>
      <c r="F8" s="27">
        <v>0</v>
      </c>
      <c r="G8" s="27">
        <f t="shared" si="1"/>
        <v>97906.85</v>
      </c>
    </row>
    <row r="9" ht="24" customHeight="1" spans="1:7">
      <c r="A9" s="25" t="s">
        <v>13</v>
      </c>
      <c r="B9" s="27">
        <v>420.6</v>
      </c>
      <c r="C9" s="27">
        <f t="shared" si="2"/>
        <v>18927</v>
      </c>
      <c r="D9" s="28">
        <v>0</v>
      </c>
      <c r="E9" s="27">
        <f t="shared" si="0"/>
        <v>0</v>
      </c>
      <c r="F9" s="27">
        <v>0</v>
      </c>
      <c r="G9" s="27">
        <f t="shared" si="1"/>
        <v>18927</v>
      </c>
    </row>
    <row r="10" ht="24" customHeight="1" spans="1:7">
      <c r="A10" s="25" t="s">
        <v>14</v>
      </c>
      <c r="B10" s="27">
        <v>7204.36</v>
      </c>
      <c r="C10" s="27">
        <f t="shared" si="2"/>
        <v>324196.2</v>
      </c>
      <c r="D10" s="28">
        <v>62.61</v>
      </c>
      <c r="E10" s="27">
        <f t="shared" si="0"/>
        <v>5008.8</v>
      </c>
      <c r="F10" s="27">
        <v>0</v>
      </c>
      <c r="G10" s="27">
        <f t="shared" si="1"/>
        <v>329205</v>
      </c>
    </row>
    <row r="11" ht="24" customHeight="1" spans="1:7">
      <c r="A11" s="25" t="s">
        <v>15</v>
      </c>
      <c r="B11" s="27">
        <f>14812.03-0.55</f>
        <v>14811.48</v>
      </c>
      <c r="C11" s="27">
        <f t="shared" si="2"/>
        <v>666516.6</v>
      </c>
      <c r="D11" s="28">
        <v>3875.13</v>
      </c>
      <c r="E11" s="27">
        <f t="shared" si="0"/>
        <v>310010.4</v>
      </c>
      <c r="F11" s="27">
        <v>0</v>
      </c>
      <c r="G11" s="27">
        <f t="shared" si="1"/>
        <v>976527</v>
      </c>
    </row>
    <row r="12" ht="24" customHeight="1" spans="1:7">
      <c r="A12" s="25" t="s">
        <v>16</v>
      </c>
      <c r="B12" s="27">
        <f>6910.65-2.2</f>
        <v>6908.45</v>
      </c>
      <c r="C12" s="27">
        <f t="shared" si="2"/>
        <v>310880.25</v>
      </c>
      <c r="D12" s="28">
        <v>2286.32</v>
      </c>
      <c r="E12" s="27">
        <f t="shared" si="0"/>
        <v>182905.6</v>
      </c>
      <c r="F12" s="27">
        <v>0</v>
      </c>
      <c r="G12" s="27">
        <f t="shared" si="1"/>
        <v>493785.85</v>
      </c>
    </row>
    <row r="13" ht="24" customHeight="1" spans="1:7">
      <c r="A13" s="31" t="s">
        <v>17</v>
      </c>
      <c r="B13" s="28">
        <f>SUM(B4:B12)</f>
        <v>54196.27</v>
      </c>
      <c r="C13" s="27">
        <f t="shared" si="2"/>
        <v>2438832.15</v>
      </c>
      <c r="D13" s="28">
        <f>SUM(D4:D12)</f>
        <v>13826.92</v>
      </c>
      <c r="E13" s="27">
        <f t="shared" si="0"/>
        <v>1106153.6</v>
      </c>
      <c r="F13" s="27">
        <v>0</v>
      </c>
      <c r="G13" s="27">
        <f t="shared" si="1"/>
        <v>3544985.75</v>
      </c>
    </row>
    <row r="14" ht="14.25" spans="1:1">
      <c r="A14" s="32"/>
    </row>
  </sheetData>
  <mergeCells count="1">
    <mergeCell ref="A1:G2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F17" sqref="F17"/>
    </sheetView>
  </sheetViews>
  <sheetFormatPr defaultColWidth="9" defaultRowHeight="13.5" outlineLevelCol="5"/>
  <cols>
    <col min="1" max="1" width="10.375" customWidth="1"/>
    <col min="2" max="2" width="15.25" customWidth="1"/>
    <col min="3" max="4" width="16.125" customWidth="1"/>
    <col min="5" max="5" width="14.25" customWidth="1"/>
    <col min="6" max="6" width="14.75" customWidth="1"/>
  </cols>
  <sheetData>
    <row r="1" ht="36" customHeight="1" spans="1:6">
      <c r="A1" s="1" t="s">
        <v>16</v>
      </c>
      <c r="B1" s="1"/>
      <c r="C1" s="1"/>
      <c r="D1" s="1"/>
      <c r="E1" s="2"/>
      <c r="F1" s="2"/>
    </row>
    <row r="2" ht="33" customHeight="1" spans="1:4">
      <c r="A2" s="3" t="s">
        <v>18</v>
      </c>
      <c r="B2" s="3" t="s">
        <v>19</v>
      </c>
      <c r="C2" s="4" t="s">
        <v>2</v>
      </c>
      <c r="D2" s="3" t="s">
        <v>20</v>
      </c>
    </row>
    <row r="3" ht="26" customHeight="1" spans="1:4">
      <c r="A3" s="5">
        <v>1</v>
      </c>
      <c r="B3" s="6" t="s">
        <v>101</v>
      </c>
      <c r="C3" s="7">
        <v>176.3</v>
      </c>
      <c r="D3" s="8">
        <v>0</v>
      </c>
    </row>
    <row r="4" ht="26" customHeight="1" spans="1:4">
      <c r="A4" s="9">
        <v>2</v>
      </c>
      <c r="B4" s="6" t="s">
        <v>102</v>
      </c>
      <c r="C4" s="7">
        <v>243.02</v>
      </c>
      <c r="D4" s="8">
        <v>0</v>
      </c>
    </row>
    <row r="5" ht="26" customHeight="1" spans="1:4">
      <c r="A5" s="5">
        <v>3</v>
      </c>
      <c r="B5" s="6" t="s">
        <v>103</v>
      </c>
      <c r="C5" s="7">
        <v>397.11</v>
      </c>
      <c r="D5" s="8">
        <v>0</v>
      </c>
    </row>
    <row r="6" ht="26" customHeight="1" spans="1:4">
      <c r="A6" s="9">
        <v>4</v>
      </c>
      <c r="B6" s="6" t="s">
        <v>104</v>
      </c>
      <c r="C6" s="7">
        <v>51.09</v>
      </c>
      <c r="D6" s="8">
        <v>0</v>
      </c>
    </row>
    <row r="7" ht="26" customHeight="1" spans="1:4">
      <c r="A7" s="5">
        <v>5</v>
      </c>
      <c r="B7" s="6" t="s">
        <v>105</v>
      </c>
      <c r="C7" s="7">
        <v>37.5</v>
      </c>
      <c r="D7" s="8">
        <v>0</v>
      </c>
    </row>
    <row r="8" ht="26" customHeight="1" spans="1:4">
      <c r="A8" s="9">
        <v>6</v>
      </c>
      <c r="B8" s="6" t="s">
        <v>106</v>
      </c>
      <c r="C8" s="7">
        <v>191.01</v>
      </c>
      <c r="D8" s="8">
        <v>0</v>
      </c>
    </row>
    <row r="9" ht="26" customHeight="1" spans="1:4">
      <c r="A9" s="5">
        <v>7</v>
      </c>
      <c r="B9" s="6" t="s">
        <v>107</v>
      </c>
      <c r="C9" s="7">
        <v>426.8</v>
      </c>
      <c r="D9" s="8">
        <v>0</v>
      </c>
    </row>
    <row r="10" ht="26" customHeight="1" spans="1:4">
      <c r="A10" s="9">
        <v>8</v>
      </c>
      <c r="B10" s="6" t="s">
        <v>108</v>
      </c>
      <c r="C10" s="7">
        <f>561.69-2.2</f>
        <v>559.49</v>
      </c>
      <c r="D10" s="8">
        <v>0</v>
      </c>
    </row>
    <row r="11" ht="26" customHeight="1" spans="1:4">
      <c r="A11" s="5">
        <v>9</v>
      </c>
      <c r="B11" s="6" t="s">
        <v>109</v>
      </c>
      <c r="C11" s="7">
        <v>595.89</v>
      </c>
      <c r="D11" s="8">
        <v>0</v>
      </c>
    </row>
    <row r="12" ht="26" customHeight="1" spans="1:4">
      <c r="A12" s="9">
        <v>10</v>
      </c>
      <c r="B12" s="6" t="s">
        <v>110</v>
      </c>
      <c r="C12" s="7">
        <v>624.3</v>
      </c>
      <c r="D12" s="8">
        <v>0</v>
      </c>
    </row>
    <row r="13" ht="26" customHeight="1" spans="1:4">
      <c r="A13" s="5">
        <v>11</v>
      </c>
      <c r="B13" s="6" t="s">
        <v>111</v>
      </c>
      <c r="C13" s="7">
        <v>393.04</v>
      </c>
      <c r="D13" s="8">
        <v>0</v>
      </c>
    </row>
    <row r="14" ht="26" customHeight="1" spans="1:4">
      <c r="A14" s="9">
        <v>12</v>
      </c>
      <c r="B14" s="6" t="s">
        <v>112</v>
      </c>
      <c r="C14" s="7">
        <v>1088.56</v>
      </c>
      <c r="D14" s="8">
        <v>0</v>
      </c>
    </row>
    <row r="15" ht="26" customHeight="1" spans="1:4">
      <c r="A15" s="5">
        <v>13</v>
      </c>
      <c r="B15" s="6" t="s">
        <v>113</v>
      </c>
      <c r="C15" s="7">
        <v>597.75</v>
      </c>
      <c r="D15" s="8">
        <v>0</v>
      </c>
    </row>
    <row r="16" ht="26" customHeight="1" spans="1:4">
      <c r="A16" s="9">
        <v>14</v>
      </c>
      <c r="B16" s="6" t="s">
        <v>114</v>
      </c>
      <c r="C16" s="7">
        <v>1405.45</v>
      </c>
      <c r="D16" s="8">
        <v>0</v>
      </c>
    </row>
    <row r="17" ht="26" customHeight="1" spans="1:4">
      <c r="A17" s="5">
        <v>15</v>
      </c>
      <c r="B17" s="10" t="s">
        <v>115</v>
      </c>
      <c r="C17" s="7">
        <v>121.14</v>
      </c>
      <c r="D17" s="8">
        <v>0</v>
      </c>
    </row>
    <row r="18" ht="39" customHeight="1" spans="1:4">
      <c r="A18" s="9">
        <v>16</v>
      </c>
      <c r="B18" s="10" t="s">
        <v>116</v>
      </c>
      <c r="C18" s="7"/>
      <c r="D18" s="8">
        <v>2286.32</v>
      </c>
    </row>
    <row r="19" ht="26" customHeight="1" spans="1:4">
      <c r="A19" s="9" t="s">
        <v>22</v>
      </c>
      <c r="B19" s="11"/>
      <c r="C19" s="7">
        <f>SUM(C3:C17)</f>
        <v>6908.45</v>
      </c>
      <c r="D19" s="7">
        <f>SUM(D3:D18)</f>
        <v>2286.32</v>
      </c>
    </row>
  </sheetData>
  <mergeCells count="2">
    <mergeCell ref="A1:D1"/>
    <mergeCell ref="A19:B1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B18" sqref="B18"/>
    </sheetView>
  </sheetViews>
  <sheetFormatPr defaultColWidth="9" defaultRowHeight="13.5" outlineLevelRow="3" outlineLevelCol="3"/>
  <cols>
    <col min="1" max="1" width="9.375" customWidth="1"/>
    <col min="2" max="2" width="14.5" customWidth="1"/>
    <col min="3" max="3" width="16.75" customWidth="1"/>
    <col min="4" max="4" width="18" customWidth="1"/>
  </cols>
  <sheetData>
    <row r="1" ht="33" customHeight="1" spans="1:4">
      <c r="A1" s="1" t="s">
        <v>9</v>
      </c>
      <c r="B1" s="1"/>
      <c r="C1" s="1"/>
      <c r="D1" s="1"/>
    </row>
    <row r="2" ht="30" customHeight="1" spans="1:4">
      <c r="A2" s="3" t="s">
        <v>18</v>
      </c>
      <c r="B2" s="3" t="s">
        <v>19</v>
      </c>
      <c r="C2" s="4" t="s">
        <v>2</v>
      </c>
      <c r="D2" s="3" t="s">
        <v>20</v>
      </c>
    </row>
    <row r="3" ht="27" customHeight="1" spans="1:4">
      <c r="A3" s="5">
        <v>1</v>
      </c>
      <c r="B3" s="14" t="s">
        <v>21</v>
      </c>
      <c r="C3" s="7">
        <v>267.4</v>
      </c>
      <c r="D3" s="7">
        <v>0</v>
      </c>
    </row>
    <row r="4" ht="25" customHeight="1" spans="1:4">
      <c r="A4" s="9" t="s">
        <v>22</v>
      </c>
      <c r="B4" s="11"/>
      <c r="C4" s="7">
        <f>SUM(C3:C3)</f>
        <v>267.4</v>
      </c>
      <c r="D4" s="7">
        <f>SUM(D3:D3)</f>
        <v>0</v>
      </c>
    </row>
  </sheetData>
  <mergeCells count="2">
    <mergeCell ref="A1:D1"/>
    <mergeCell ref="A4:B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7" sqref="C7"/>
    </sheetView>
  </sheetViews>
  <sheetFormatPr defaultColWidth="9" defaultRowHeight="13.5" outlineLevelRow="6" outlineLevelCol="5"/>
  <cols>
    <col min="2" max="2" width="15.875" customWidth="1"/>
    <col min="3" max="3" width="19.375" customWidth="1"/>
    <col min="4" max="4" width="17.75" customWidth="1"/>
    <col min="5" max="5" width="11" customWidth="1"/>
    <col min="6" max="6" width="13.5" customWidth="1"/>
  </cols>
  <sheetData>
    <row r="1" ht="34" customHeight="1" spans="1:6">
      <c r="A1" s="19" t="s">
        <v>10</v>
      </c>
      <c r="B1" s="19"/>
      <c r="C1" s="19"/>
      <c r="D1" s="19"/>
      <c r="E1" s="2"/>
      <c r="F1" s="2"/>
    </row>
    <row r="2" ht="33" customHeight="1" spans="1:6">
      <c r="A2" s="3" t="s">
        <v>18</v>
      </c>
      <c r="B2" s="3" t="s">
        <v>19</v>
      </c>
      <c r="C2" s="4" t="s">
        <v>2</v>
      </c>
      <c r="D2" s="3" t="s">
        <v>20</v>
      </c>
      <c r="E2" s="20"/>
      <c r="F2" s="20"/>
    </row>
    <row r="3" ht="33" customHeight="1" spans="1:4">
      <c r="A3" s="5">
        <v>1</v>
      </c>
      <c r="B3" s="5" t="s">
        <v>23</v>
      </c>
      <c r="C3" s="7">
        <v>219.86</v>
      </c>
      <c r="D3" s="7">
        <v>0</v>
      </c>
    </row>
    <row r="4" ht="33" customHeight="1" spans="1:4">
      <c r="A4" s="9">
        <v>2</v>
      </c>
      <c r="B4" s="5" t="s">
        <v>24</v>
      </c>
      <c r="C4" s="7">
        <v>110.65</v>
      </c>
      <c r="D4" s="7">
        <v>0</v>
      </c>
    </row>
    <row r="5" ht="33" customHeight="1" spans="1:4">
      <c r="A5" s="5">
        <v>3</v>
      </c>
      <c r="B5" s="5" t="s">
        <v>25</v>
      </c>
      <c r="C5" s="7">
        <v>390.08</v>
      </c>
      <c r="D5" s="7">
        <v>0</v>
      </c>
    </row>
    <row r="6" ht="33" customHeight="1" spans="1:4">
      <c r="A6" s="9">
        <v>4</v>
      </c>
      <c r="B6" s="14" t="s">
        <v>26</v>
      </c>
      <c r="C6" s="7">
        <v>61.2</v>
      </c>
      <c r="D6" s="7">
        <v>0</v>
      </c>
    </row>
    <row r="7" ht="31" customHeight="1" spans="1:4">
      <c r="A7" s="9" t="s">
        <v>22</v>
      </c>
      <c r="B7" s="11"/>
      <c r="C7" s="7">
        <f>SUM(C3:C6)</f>
        <v>781.79</v>
      </c>
      <c r="D7" s="7">
        <f>SUM(D3:D6)</f>
        <v>0</v>
      </c>
    </row>
  </sheetData>
  <mergeCells count="2">
    <mergeCell ref="A1:D1"/>
    <mergeCell ref="A7:B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C14" sqref="C14"/>
    </sheetView>
  </sheetViews>
  <sheetFormatPr defaultColWidth="9" defaultRowHeight="13.5" outlineLevelCol="5"/>
  <cols>
    <col min="2" max="2" width="16.875" customWidth="1"/>
    <col min="3" max="3" width="18" customWidth="1"/>
    <col min="4" max="4" width="19.875" customWidth="1"/>
    <col min="5" max="5" width="12.375" customWidth="1"/>
    <col min="6" max="6" width="14.125" customWidth="1"/>
  </cols>
  <sheetData>
    <row r="1" ht="38" customHeight="1" spans="1:6">
      <c r="A1" s="1" t="s">
        <v>11</v>
      </c>
      <c r="B1" s="1"/>
      <c r="C1" s="1"/>
      <c r="D1" s="1"/>
      <c r="E1" s="2"/>
      <c r="F1" s="2"/>
    </row>
    <row r="2" ht="34" customHeight="1" spans="1:4">
      <c r="A2" s="3" t="s">
        <v>18</v>
      </c>
      <c r="B2" s="3" t="s">
        <v>19</v>
      </c>
      <c r="C2" s="4" t="s">
        <v>2</v>
      </c>
      <c r="D2" s="3" t="s">
        <v>20</v>
      </c>
    </row>
    <row r="3" ht="26" customHeight="1" spans="1:4">
      <c r="A3" s="5">
        <v>1</v>
      </c>
      <c r="B3" s="18" t="s">
        <v>27</v>
      </c>
      <c r="C3" s="7">
        <v>441.76</v>
      </c>
      <c r="D3" s="7">
        <v>0</v>
      </c>
    </row>
    <row r="4" ht="26" customHeight="1" spans="1:4">
      <c r="A4" s="9">
        <v>2</v>
      </c>
      <c r="B4" s="18" t="s">
        <v>28</v>
      </c>
      <c r="C4" s="7">
        <v>335.18</v>
      </c>
      <c r="D4" s="7">
        <v>0</v>
      </c>
    </row>
    <row r="5" ht="26" customHeight="1" spans="1:4">
      <c r="A5" s="5">
        <v>3</v>
      </c>
      <c r="B5" s="18" t="s">
        <v>29</v>
      </c>
      <c r="C5" s="7">
        <v>222.1</v>
      </c>
      <c r="D5" s="7">
        <v>0</v>
      </c>
    </row>
    <row r="6" ht="26" customHeight="1" spans="1:4">
      <c r="A6" s="9">
        <v>4</v>
      </c>
      <c r="B6" s="18" t="s">
        <v>30</v>
      </c>
      <c r="C6" s="7">
        <f>530.67-2.24</f>
        <v>528.43</v>
      </c>
      <c r="D6" s="7">
        <v>0</v>
      </c>
    </row>
    <row r="7" ht="26" customHeight="1" spans="1:4">
      <c r="A7" s="5">
        <v>5</v>
      </c>
      <c r="B7" s="18" t="s">
        <v>31</v>
      </c>
      <c r="C7" s="7">
        <v>178.9</v>
      </c>
      <c r="D7" s="7">
        <v>0</v>
      </c>
    </row>
    <row r="8" ht="26" customHeight="1" spans="1:4">
      <c r="A8" s="9">
        <v>6</v>
      </c>
      <c r="B8" s="18" t="s">
        <v>32</v>
      </c>
      <c r="C8" s="7">
        <v>630.35</v>
      </c>
      <c r="D8" s="7">
        <v>0</v>
      </c>
    </row>
    <row r="9" ht="26" customHeight="1" spans="1:4">
      <c r="A9" s="5">
        <v>7</v>
      </c>
      <c r="B9" s="18" t="s">
        <v>33</v>
      </c>
      <c r="C9" s="7">
        <v>188.89</v>
      </c>
      <c r="D9" s="7">
        <v>0</v>
      </c>
    </row>
    <row r="10" ht="26" customHeight="1" spans="1:4">
      <c r="A10" s="9">
        <v>8</v>
      </c>
      <c r="B10" s="18" t="s">
        <v>34</v>
      </c>
      <c r="C10" s="7">
        <v>319.7</v>
      </c>
      <c r="D10" s="7">
        <v>0</v>
      </c>
    </row>
    <row r="11" ht="26" customHeight="1" spans="1:4">
      <c r="A11" s="5">
        <v>9</v>
      </c>
      <c r="B11" s="18" t="s">
        <v>35</v>
      </c>
      <c r="C11" s="7">
        <v>240.47</v>
      </c>
      <c r="D11" s="7">
        <v>0</v>
      </c>
    </row>
    <row r="12" ht="26" customHeight="1" spans="1:4">
      <c r="A12" s="9">
        <v>10</v>
      </c>
      <c r="B12" s="18" t="s">
        <v>36</v>
      </c>
      <c r="C12" s="7">
        <v>243.56</v>
      </c>
      <c r="D12" s="7">
        <v>0</v>
      </c>
    </row>
    <row r="13" ht="26" customHeight="1" spans="1:4">
      <c r="A13" s="5">
        <v>11</v>
      </c>
      <c r="B13" s="18" t="s">
        <v>37</v>
      </c>
      <c r="C13" s="7">
        <v>111.83</v>
      </c>
      <c r="D13" s="7">
        <v>0</v>
      </c>
    </row>
    <row r="14" ht="26" customHeight="1" spans="1:4">
      <c r="A14" s="9" t="s">
        <v>22</v>
      </c>
      <c r="B14" s="11"/>
      <c r="C14" s="7">
        <f>SUM(C3:C13)</f>
        <v>3441.17</v>
      </c>
      <c r="D14" s="7">
        <f>SUM(D3:D6)</f>
        <v>0</v>
      </c>
    </row>
  </sheetData>
  <mergeCells count="2">
    <mergeCell ref="A1:D1"/>
    <mergeCell ref="A14:B1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D18" sqref="D18"/>
    </sheetView>
  </sheetViews>
  <sheetFormatPr defaultColWidth="9" defaultRowHeight="13.5" outlineLevelCol="5"/>
  <cols>
    <col min="1" max="1" width="10.25" customWidth="1"/>
    <col min="2" max="2" width="18.25" customWidth="1"/>
    <col min="3" max="3" width="17.125" customWidth="1"/>
    <col min="4" max="4" width="17.25" customWidth="1"/>
    <col min="5" max="5" width="13.125" customWidth="1"/>
    <col min="6" max="6" width="15.375" customWidth="1"/>
  </cols>
  <sheetData>
    <row r="1" ht="36" customHeight="1" spans="1:6">
      <c r="A1" s="1" t="s">
        <v>12</v>
      </c>
      <c r="B1" s="1"/>
      <c r="C1" s="1"/>
      <c r="D1" s="1"/>
      <c r="E1" s="2"/>
      <c r="F1" s="2"/>
    </row>
    <row r="2" ht="30" customHeight="1" spans="1:4">
      <c r="A2" s="3" t="s">
        <v>18</v>
      </c>
      <c r="B2" s="3" t="s">
        <v>19</v>
      </c>
      <c r="C2" s="4" t="s">
        <v>2</v>
      </c>
      <c r="D2" s="3" t="s">
        <v>20</v>
      </c>
    </row>
    <row r="3" ht="26" customHeight="1" spans="1:4">
      <c r="A3" s="5">
        <v>1</v>
      </c>
      <c r="B3" s="16" t="s">
        <v>38</v>
      </c>
      <c r="C3" s="7">
        <v>92.99</v>
      </c>
      <c r="D3" s="7">
        <v>0</v>
      </c>
    </row>
    <row r="4" ht="26" customHeight="1" spans="1:4">
      <c r="A4" s="9">
        <v>2</v>
      </c>
      <c r="B4" s="16" t="s">
        <v>39</v>
      </c>
      <c r="C4" s="7">
        <v>127.6</v>
      </c>
      <c r="D4" s="7">
        <v>0</v>
      </c>
    </row>
    <row r="5" ht="26" customHeight="1" spans="1:4">
      <c r="A5" s="5">
        <v>3</v>
      </c>
      <c r="B5" s="16" t="s">
        <v>40</v>
      </c>
      <c r="C5" s="7">
        <v>48.75</v>
      </c>
      <c r="D5" s="7">
        <v>0</v>
      </c>
    </row>
    <row r="6" ht="26" customHeight="1" spans="1:4">
      <c r="A6" s="9">
        <v>4</v>
      </c>
      <c r="B6" s="17" t="s">
        <v>41</v>
      </c>
      <c r="C6" s="7">
        <f>119.7-3</f>
        <v>116.7</v>
      </c>
      <c r="D6" s="7">
        <v>0</v>
      </c>
    </row>
    <row r="7" ht="26" customHeight="1" spans="1:4">
      <c r="A7" s="5">
        <v>5</v>
      </c>
      <c r="B7" s="17" t="s">
        <v>42</v>
      </c>
      <c r="C7" s="7">
        <v>58.17</v>
      </c>
      <c r="D7" s="7">
        <v>0</v>
      </c>
    </row>
    <row r="8" ht="26" customHeight="1" spans="1:4">
      <c r="A8" s="9">
        <v>6</v>
      </c>
      <c r="B8" s="17" t="s">
        <v>43</v>
      </c>
      <c r="C8" s="7">
        <v>48.2</v>
      </c>
      <c r="D8" s="7">
        <v>0</v>
      </c>
    </row>
    <row r="9" ht="26" customHeight="1" spans="1:4">
      <c r="A9" s="5">
        <v>7</v>
      </c>
      <c r="B9" s="17" t="s">
        <v>44</v>
      </c>
      <c r="C9" s="7">
        <v>185.1</v>
      </c>
      <c r="D9" s="7">
        <v>0</v>
      </c>
    </row>
    <row r="10" ht="26" customHeight="1" spans="1:4">
      <c r="A10" s="9">
        <v>8</v>
      </c>
      <c r="B10" s="17" t="s">
        <v>45</v>
      </c>
      <c r="C10" s="7">
        <v>39.07</v>
      </c>
      <c r="D10" s="7">
        <v>0</v>
      </c>
    </row>
    <row r="11" ht="26" customHeight="1" spans="1:4">
      <c r="A11" s="5">
        <v>9</v>
      </c>
      <c r="B11" s="17" t="s">
        <v>46</v>
      </c>
      <c r="C11" s="7">
        <v>16.9</v>
      </c>
      <c r="D11" s="7">
        <v>0</v>
      </c>
    </row>
    <row r="12" ht="26" customHeight="1" spans="1:4">
      <c r="A12" s="9">
        <v>10</v>
      </c>
      <c r="B12" s="17" t="s">
        <v>47</v>
      </c>
      <c r="C12" s="7">
        <v>28.63</v>
      </c>
      <c r="D12" s="7">
        <v>0</v>
      </c>
    </row>
    <row r="13" ht="26" customHeight="1" spans="1:4">
      <c r="A13" s="5">
        <v>11</v>
      </c>
      <c r="B13" s="17" t="s">
        <v>48</v>
      </c>
      <c r="C13" s="7">
        <v>238.4</v>
      </c>
      <c r="D13" s="7">
        <v>0</v>
      </c>
    </row>
    <row r="14" ht="26" customHeight="1" spans="1:4">
      <c r="A14" s="9">
        <v>12</v>
      </c>
      <c r="B14" s="17" t="s">
        <v>49</v>
      </c>
      <c r="C14" s="7">
        <v>86.45</v>
      </c>
      <c r="D14" s="7">
        <v>0</v>
      </c>
    </row>
    <row r="15" ht="26" customHeight="1" spans="1:4">
      <c r="A15" s="5">
        <v>13</v>
      </c>
      <c r="B15" s="17" t="s">
        <v>50</v>
      </c>
      <c r="C15" s="7">
        <v>67.55</v>
      </c>
      <c r="D15" s="7">
        <v>0</v>
      </c>
    </row>
    <row r="16" ht="26" customHeight="1" spans="1:4">
      <c r="A16" s="9">
        <v>14</v>
      </c>
      <c r="B16" s="17" t="s">
        <v>51</v>
      </c>
      <c r="C16" s="7">
        <v>43.42</v>
      </c>
      <c r="D16" s="7">
        <v>0</v>
      </c>
    </row>
    <row r="17" ht="39" customHeight="1" spans="1:4">
      <c r="A17" s="5">
        <v>15</v>
      </c>
      <c r="B17" s="16" t="s">
        <v>52</v>
      </c>
      <c r="C17" s="7"/>
      <c r="D17" s="7">
        <v>550</v>
      </c>
    </row>
    <row r="18" ht="26" customHeight="1" spans="1:4">
      <c r="A18" s="9" t="s">
        <v>22</v>
      </c>
      <c r="B18" s="11"/>
      <c r="C18" s="7">
        <f>SUM(C3:C17)</f>
        <v>1197.93</v>
      </c>
      <c r="D18" s="7">
        <f>SUM(D3:D17)</f>
        <v>550</v>
      </c>
    </row>
  </sheetData>
  <mergeCells count="2">
    <mergeCell ref="A1:D1"/>
    <mergeCell ref="A18:B18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D13" sqref="D13"/>
    </sheetView>
  </sheetViews>
  <sheetFormatPr defaultColWidth="9" defaultRowHeight="13.5" outlineLevelRow="4" outlineLevelCol="5"/>
  <cols>
    <col min="2" max="2" width="13" customWidth="1"/>
    <col min="3" max="3" width="16.625" customWidth="1"/>
    <col min="4" max="4" width="16.375" customWidth="1"/>
    <col min="5" max="5" width="12.5" customWidth="1"/>
    <col min="6" max="6" width="13.125" customWidth="1"/>
  </cols>
  <sheetData>
    <row r="1" ht="36" customHeight="1" spans="1:6">
      <c r="A1" s="1" t="s">
        <v>13</v>
      </c>
      <c r="B1" s="1"/>
      <c r="C1" s="1"/>
      <c r="D1" s="1"/>
      <c r="E1" s="2"/>
      <c r="F1" s="2"/>
    </row>
    <row r="2" ht="36" customHeight="1" spans="1:4">
      <c r="A2" s="3" t="s">
        <v>18</v>
      </c>
      <c r="B2" s="3" t="s">
        <v>19</v>
      </c>
      <c r="C2" s="4" t="s">
        <v>2</v>
      </c>
      <c r="D2" s="3" t="s">
        <v>20</v>
      </c>
    </row>
    <row r="3" ht="26" customHeight="1" spans="1:4">
      <c r="A3" s="5">
        <v>1</v>
      </c>
      <c r="B3" s="15" t="s">
        <v>53</v>
      </c>
      <c r="C3" s="7">
        <v>158.2</v>
      </c>
      <c r="D3" s="7">
        <v>0</v>
      </c>
    </row>
    <row r="4" ht="26" customHeight="1" spans="1:4">
      <c r="A4" s="9">
        <v>2</v>
      </c>
      <c r="B4" s="15" t="s">
        <v>54</v>
      </c>
      <c r="C4" s="7">
        <v>262.4</v>
      </c>
      <c r="D4" s="7">
        <v>0</v>
      </c>
    </row>
    <row r="5" ht="26" customHeight="1" spans="1:4">
      <c r="A5" s="9" t="s">
        <v>22</v>
      </c>
      <c r="B5" s="11"/>
      <c r="C5" s="7">
        <f>SUM(C3:C4)</f>
        <v>420.6</v>
      </c>
      <c r="D5" s="7">
        <f>SUM(D3:D4)</f>
        <v>0</v>
      </c>
    </row>
  </sheetData>
  <mergeCells count="2">
    <mergeCell ref="A1:D1"/>
    <mergeCell ref="A5:B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D16" sqref="D16:D17"/>
    </sheetView>
  </sheetViews>
  <sheetFormatPr defaultColWidth="9" defaultRowHeight="13.5" outlineLevelCol="5"/>
  <cols>
    <col min="1" max="1" width="10.375" customWidth="1"/>
    <col min="2" max="2" width="17.875" customWidth="1"/>
    <col min="3" max="3" width="18" customWidth="1"/>
    <col min="4" max="4" width="17.875" customWidth="1"/>
    <col min="5" max="5" width="13" customWidth="1"/>
    <col min="6" max="6" width="14.25" customWidth="1"/>
  </cols>
  <sheetData>
    <row r="1" ht="37" customHeight="1" spans="1:6">
      <c r="A1" s="1" t="s">
        <v>8</v>
      </c>
      <c r="B1" s="1"/>
      <c r="C1" s="1"/>
      <c r="D1" s="1"/>
      <c r="E1" s="2"/>
      <c r="F1" s="2"/>
    </row>
    <row r="2" ht="34" customHeight="1" spans="1:4">
      <c r="A2" s="3" t="s">
        <v>18</v>
      </c>
      <c r="B2" s="3" t="s">
        <v>19</v>
      </c>
      <c r="C2" s="4" t="s">
        <v>2</v>
      </c>
      <c r="D2" s="3" t="s">
        <v>20</v>
      </c>
    </row>
    <row r="3" ht="26" customHeight="1" spans="1:4">
      <c r="A3" s="5">
        <v>1</v>
      </c>
      <c r="B3" s="14" t="s">
        <v>55</v>
      </c>
      <c r="C3" s="7">
        <v>3421.18</v>
      </c>
      <c r="D3" s="7">
        <v>0</v>
      </c>
    </row>
    <row r="4" ht="26" customHeight="1" spans="1:4">
      <c r="A4" s="9">
        <v>2</v>
      </c>
      <c r="B4" s="14" t="s">
        <v>56</v>
      </c>
      <c r="C4" s="7">
        <v>2589.8</v>
      </c>
      <c r="D4" s="7">
        <v>0</v>
      </c>
    </row>
    <row r="5" ht="26" customHeight="1" spans="1:4">
      <c r="A5" s="5">
        <v>3</v>
      </c>
      <c r="B5" s="14" t="s">
        <v>57</v>
      </c>
      <c r="C5" s="7">
        <v>1821.76</v>
      </c>
      <c r="D5" s="7">
        <v>0</v>
      </c>
    </row>
    <row r="6" ht="26" customHeight="1" spans="1:4">
      <c r="A6" s="9">
        <v>4</v>
      </c>
      <c r="B6" s="14" t="s">
        <v>58</v>
      </c>
      <c r="C6" s="7">
        <v>2537.9</v>
      </c>
      <c r="D6" s="7">
        <v>0</v>
      </c>
    </row>
    <row r="7" ht="26" customHeight="1" spans="1:4">
      <c r="A7" s="5">
        <v>5</v>
      </c>
      <c r="B7" s="14" t="s">
        <v>59</v>
      </c>
      <c r="C7" s="7">
        <f>2157.08-0.6</f>
        <v>2156.48</v>
      </c>
      <c r="D7" s="7">
        <v>0</v>
      </c>
    </row>
    <row r="8" ht="26" customHeight="1" spans="1:4">
      <c r="A8" s="9">
        <v>6</v>
      </c>
      <c r="B8" s="14" t="s">
        <v>60</v>
      </c>
      <c r="C8" s="7">
        <v>783.06</v>
      </c>
      <c r="D8" s="7">
        <v>0</v>
      </c>
    </row>
    <row r="9" ht="26" customHeight="1" spans="1:4">
      <c r="A9" s="5">
        <v>7</v>
      </c>
      <c r="B9" s="14" t="s">
        <v>61</v>
      </c>
      <c r="C9" s="7">
        <v>794.03</v>
      </c>
      <c r="D9" s="7">
        <v>0</v>
      </c>
    </row>
    <row r="10" ht="26" customHeight="1" spans="1:4">
      <c r="A10" s="9">
        <v>8</v>
      </c>
      <c r="B10" s="14" t="s">
        <v>62</v>
      </c>
      <c r="C10" s="7">
        <v>575.95</v>
      </c>
      <c r="D10" s="7">
        <v>0</v>
      </c>
    </row>
    <row r="11" ht="26" customHeight="1" spans="1:4">
      <c r="A11" s="5">
        <v>9</v>
      </c>
      <c r="B11" s="14" t="s">
        <v>63</v>
      </c>
      <c r="C11" s="7">
        <v>304.6</v>
      </c>
      <c r="D11" s="7">
        <v>0</v>
      </c>
    </row>
    <row r="12" ht="26" customHeight="1" spans="1:4">
      <c r="A12" s="9">
        <v>10</v>
      </c>
      <c r="B12" s="14" t="s">
        <v>64</v>
      </c>
      <c r="C12" s="7">
        <v>1385.84</v>
      </c>
      <c r="D12" s="7">
        <v>0</v>
      </c>
    </row>
    <row r="13" ht="26" customHeight="1" spans="1:4">
      <c r="A13" s="5">
        <v>11</v>
      </c>
      <c r="B13" s="14" t="s">
        <v>65</v>
      </c>
      <c r="C13" s="7">
        <v>329.8</v>
      </c>
      <c r="D13" s="7">
        <v>0</v>
      </c>
    </row>
    <row r="14" ht="26" customHeight="1" spans="1:4">
      <c r="A14" s="9">
        <v>12</v>
      </c>
      <c r="B14" s="14" t="s">
        <v>66</v>
      </c>
      <c r="C14" s="7">
        <v>1422.49</v>
      </c>
      <c r="D14" s="7">
        <v>0</v>
      </c>
    </row>
    <row r="15" ht="26" customHeight="1" spans="1:4">
      <c r="A15" s="5">
        <v>13</v>
      </c>
      <c r="B15" s="14" t="s">
        <v>67</v>
      </c>
      <c r="C15" s="7">
        <v>1040.2</v>
      </c>
      <c r="D15" s="7">
        <v>0</v>
      </c>
    </row>
    <row r="16" ht="35" customHeight="1" spans="1:4">
      <c r="A16" s="9">
        <v>14</v>
      </c>
      <c r="B16" s="14" t="s">
        <v>68</v>
      </c>
      <c r="C16" s="7"/>
      <c r="D16" s="7">
        <v>2265.62</v>
      </c>
    </row>
    <row r="17" ht="34" customHeight="1" spans="1:4">
      <c r="A17" s="5">
        <v>15</v>
      </c>
      <c r="B17" s="14" t="s">
        <v>69</v>
      </c>
      <c r="C17" s="7"/>
      <c r="D17" s="7">
        <v>4787.24</v>
      </c>
    </row>
    <row r="18" ht="32" customHeight="1" spans="1:4">
      <c r="A18" s="9" t="s">
        <v>22</v>
      </c>
      <c r="B18" s="11"/>
      <c r="C18" s="7">
        <f>SUM(C3:C17)</f>
        <v>19163.09</v>
      </c>
      <c r="D18" s="7">
        <f>SUM(D3:D17)</f>
        <v>7052.86</v>
      </c>
    </row>
  </sheetData>
  <mergeCells count="2">
    <mergeCell ref="A1:D1"/>
    <mergeCell ref="A18:B18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F10" sqref="F10"/>
    </sheetView>
  </sheetViews>
  <sheetFormatPr defaultColWidth="9" defaultRowHeight="13.5" outlineLevelCol="5"/>
  <cols>
    <col min="1" max="1" width="10.875" customWidth="1"/>
    <col min="2" max="2" width="16.875" customWidth="1"/>
    <col min="3" max="3" width="16.125" customWidth="1"/>
    <col min="4" max="4" width="16.375" customWidth="1"/>
    <col min="5" max="5" width="14" customWidth="1"/>
    <col min="6" max="6" width="12.5" customWidth="1"/>
  </cols>
  <sheetData>
    <row r="1" ht="36" customHeight="1" spans="1:6">
      <c r="A1" s="1" t="s">
        <v>14</v>
      </c>
      <c r="B1" s="1"/>
      <c r="C1" s="1"/>
      <c r="D1" s="1"/>
      <c r="E1" s="2"/>
      <c r="F1" s="2"/>
    </row>
    <row r="2" ht="36" customHeight="1" spans="1:4">
      <c r="A2" s="3" t="s">
        <v>18</v>
      </c>
      <c r="B2" s="3" t="s">
        <v>19</v>
      </c>
      <c r="C2" s="4" t="s">
        <v>2</v>
      </c>
      <c r="D2" s="3" t="s">
        <v>20</v>
      </c>
    </row>
    <row r="3" ht="26" customHeight="1" spans="1:4">
      <c r="A3" s="5">
        <v>1</v>
      </c>
      <c r="B3" s="13" t="s">
        <v>70</v>
      </c>
      <c r="C3" s="7">
        <v>646.32</v>
      </c>
      <c r="D3" s="8">
        <v>0</v>
      </c>
    </row>
    <row r="4" ht="26" customHeight="1" spans="1:4">
      <c r="A4" s="9">
        <v>2</v>
      </c>
      <c r="B4" s="13" t="s">
        <v>71</v>
      </c>
      <c r="C4" s="7">
        <v>560.75</v>
      </c>
      <c r="D4" s="8">
        <v>0</v>
      </c>
    </row>
    <row r="5" ht="26" customHeight="1" spans="1:4">
      <c r="A5" s="5">
        <v>3</v>
      </c>
      <c r="B5" s="13" t="s">
        <v>72</v>
      </c>
      <c r="C5" s="7">
        <v>828.999999999999</v>
      </c>
      <c r="D5" s="8">
        <v>0</v>
      </c>
    </row>
    <row r="6" ht="26" customHeight="1" spans="1:4">
      <c r="A6" s="9">
        <v>4</v>
      </c>
      <c r="B6" s="13" t="s">
        <v>73</v>
      </c>
      <c r="C6" s="7">
        <v>374.33</v>
      </c>
      <c r="D6" s="8">
        <v>0</v>
      </c>
    </row>
    <row r="7" ht="26" customHeight="1" spans="1:4">
      <c r="A7" s="5">
        <v>5</v>
      </c>
      <c r="B7" s="13" t="s">
        <v>74</v>
      </c>
      <c r="C7" s="7">
        <v>729.93</v>
      </c>
      <c r="D7" s="8">
        <v>0</v>
      </c>
    </row>
    <row r="8" ht="26" customHeight="1" spans="1:4">
      <c r="A8" s="9">
        <v>6</v>
      </c>
      <c r="B8" s="13" t="s">
        <v>75</v>
      </c>
      <c r="C8" s="7">
        <v>303.9</v>
      </c>
      <c r="D8" s="8">
        <v>0</v>
      </c>
    </row>
    <row r="9" ht="26" customHeight="1" spans="1:4">
      <c r="A9" s="5">
        <v>7</v>
      </c>
      <c r="B9" s="13" t="s">
        <v>76</v>
      </c>
      <c r="C9" s="7">
        <v>769.28</v>
      </c>
      <c r="D9" s="8">
        <v>0</v>
      </c>
    </row>
    <row r="10" ht="26" customHeight="1" spans="1:4">
      <c r="A10" s="9">
        <v>8</v>
      </c>
      <c r="B10" s="13" t="s">
        <v>77</v>
      </c>
      <c r="C10" s="7">
        <v>881.3</v>
      </c>
      <c r="D10" s="8">
        <v>0</v>
      </c>
    </row>
    <row r="11" ht="26" customHeight="1" spans="1:4">
      <c r="A11" s="5">
        <v>9</v>
      </c>
      <c r="B11" s="13" t="s">
        <v>78</v>
      </c>
      <c r="C11" s="7">
        <v>465.1</v>
      </c>
      <c r="D11" s="8">
        <v>0</v>
      </c>
    </row>
    <row r="12" ht="26" customHeight="1" spans="1:4">
      <c r="A12" s="9">
        <v>10</v>
      </c>
      <c r="B12" s="13" t="s">
        <v>79</v>
      </c>
      <c r="C12" s="7">
        <v>795.89</v>
      </c>
      <c r="D12" s="8">
        <v>0</v>
      </c>
    </row>
    <row r="13" ht="26" customHeight="1" spans="1:4">
      <c r="A13" s="5">
        <v>11</v>
      </c>
      <c r="B13" s="13" t="s">
        <v>80</v>
      </c>
      <c r="C13" s="7">
        <v>293.3</v>
      </c>
      <c r="D13" s="8">
        <v>0</v>
      </c>
    </row>
    <row r="14" ht="26" customHeight="1" spans="1:4">
      <c r="A14" s="9">
        <v>12</v>
      </c>
      <c r="B14" s="13" t="s">
        <v>81</v>
      </c>
      <c r="C14" s="7">
        <v>555.26</v>
      </c>
      <c r="D14" s="8">
        <v>0</v>
      </c>
    </row>
    <row r="15" ht="39" customHeight="1" spans="1:4">
      <c r="A15" s="5">
        <v>13</v>
      </c>
      <c r="B15" s="14" t="s">
        <v>69</v>
      </c>
      <c r="C15" s="7"/>
      <c r="D15" s="8">
        <v>62.61</v>
      </c>
    </row>
    <row r="16" ht="26" customHeight="1" spans="1:4">
      <c r="A16" s="9" t="s">
        <v>22</v>
      </c>
      <c r="B16" s="11"/>
      <c r="C16" s="7">
        <f>SUM(C3:C15)</f>
        <v>7204.36</v>
      </c>
      <c r="D16" s="7">
        <f>SUM(D3:D15)</f>
        <v>62.61</v>
      </c>
    </row>
  </sheetData>
  <mergeCells count="2">
    <mergeCell ref="A1:D1"/>
    <mergeCell ref="A16:B1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F21" sqref="F21"/>
    </sheetView>
  </sheetViews>
  <sheetFormatPr defaultColWidth="9" defaultRowHeight="13.5" outlineLevelCol="5"/>
  <cols>
    <col min="1" max="1" width="10.5" customWidth="1"/>
    <col min="2" max="2" width="18.375" customWidth="1"/>
    <col min="3" max="3" width="17.75" customWidth="1"/>
    <col min="4" max="4" width="18" customWidth="1"/>
    <col min="5" max="5" width="14.25" customWidth="1"/>
    <col min="6" max="6" width="14.625" customWidth="1"/>
  </cols>
  <sheetData>
    <row r="1" ht="33" customHeight="1" spans="1:6">
      <c r="A1" s="1" t="s">
        <v>15</v>
      </c>
      <c r="B1" s="1"/>
      <c r="C1" s="1"/>
      <c r="D1" s="1"/>
      <c r="E1" s="2"/>
      <c r="F1" s="2"/>
    </row>
    <row r="2" ht="34" customHeight="1" spans="1:4">
      <c r="A2" s="3" t="s">
        <v>18</v>
      </c>
      <c r="B2" s="3" t="s">
        <v>19</v>
      </c>
      <c r="C2" s="4" t="s">
        <v>2</v>
      </c>
      <c r="D2" s="3" t="s">
        <v>20</v>
      </c>
    </row>
    <row r="3" ht="26" customHeight="1" spans="1:4">
      <c r="A3" s="5">
        <v>1</v>
      </c>
      <c r="B3" s="10" t="s">
        <v>82</v>
      </c>
      <c r="C3" s="7">
        <v>363.49</v>
      </c>
      <c r="D3" s="8">
        <v>0</v>
      </c>
    </row>
    <row r="4" ht="26" customHeight="1" spans="1:4">
      <c r="A4" s="9">
        <v>2</v>
      </c>
      <c r="B4" s="10" t="s">
        <v>83</v>
      </c>
      <c r="C4" s="7">
        <v>853.97</v>
      </c>
      <c r="D4" s="8">
        <v>0</v>
      </c>
    </row>
    <row r="5" ht="26" customHeight="1" spans="1:4">
      <c r="A5" s="5">
        <v>3</v>
      </c>
      <c r="B5" s="10" t="s">
        <v>84</v>
      </c>
      <c r="C5" s="7">
        <v>46.6</v>
      </c>
      <c r="D5" s="8">
        <v>0</v>
      </c>
    </row>
    <row r="6" ht="26" customHeight="1" spans="1:4">
      <c r="A6" s="9">
        <v>4</v>
      </c>
      <c r="B6" s="10" t="s">
        <v>85</v>
      </c>
      <c r="C6" s="7">
        <f>1084.23-0.55</f>
        <v>1083.68</v>
      </c>
      <c r="D6" s="8">
        <v>0</v>
      </c>
    </row>
    <row r="7" ht="26" customHeight="1" spans="1:4">
      <c r="A7" s="5">
        <v>5</v>
      </c>
      <c r="B7" s="10" t="s">
        <v>86</v>
      </c>
      <c r="C7" s="7">
        <v>1894.05</v>
      </c>
      <c r="D7" s="8">
        <v>0</v>
      </c>
    </row>
    <row r="8" ht="26" customHeight="1" spans="1:4">
      <c r="A8" s="9">
        <v>6</v>
      </c>
      <c r="B8" s="10" t="s">
        <v>87</v>
      </c>
      <c r="C8" s="7">
        <v>1030</v>
      </c>
      <c r="D8" s="8">
        <v>0</v>
      </c>
    </row>
    <row r="9" ht="26" customHeight="1" spans="1:4">
      <c r="A9" s="5">
        <v>7</v>
      </c>
      <c r="B9" s="10" t="s">
        <v>88</v>
      </c>
      <c r="C9" s="7">
        <v>259.75</v>
      </c>
      <c r="D9" s="8">
        <v>0</v>
      </c>
    </row>
    <row r="10" ht="26" customHeight="1" spans="1:4">
      <c r="A10" s="9">
        <v>8</v>
      </c>
      <c r="B10" s="10" t="s">
        <v>89</v>
      </c>
      <c r="C10" s="7">
        <v>2664.6</v>
      </c>
      <c r="D10" s="8">
        <v>0</v>
      </c>
    </row>
    <row r="11" ht="26" customHeight="1" spans="1:4">
      <c r="A11" s="5">
        <v>9</v>
      </c>
      <c r="B11" s="10" t="s">
        <v>90</v>
      </c>
      <c r="C11" s="7">
        <v>1381.4</v>
      </c>
      <c r="D11" s="8">
        <v>0</v>
      </c>
    </row>
    <row r="12" ht="26" customHeight="1" spans="1:4">
      <c r="A12" s="9">
        <v>10</v>
      </c>
      <c r="B12" s="10" t="s">
        <v>91</v>
      </c>
      <c r="C12" s="7">
        <v>134.8</v>
      </c>
      <c r="D12" s="8">
        <v>0</v>
      </c>
    </row>
    <row r="13" ht="26" customHeight="1" spans="1:4">
      <c r="A13" s="5">
        <v>11</v>
      </c>
      <c r="B13" s="10" t="s">
        <v>92</v>
      </c>
      <c r="C13" s="7">
        <v>1538.14</v>
      </c>
      <c r="D13" s="8">
        <v>0</v>
      </c>
    </row>
    <row r="14" ht="26" customHeight="1" spans="1:4">
      <c r="A14" s="9">
        <v>12</v>
      </c>
      <c r="B14" s="10" t="s">
        <v>93</v>
      </c>
      <c r="C14" s="7">
        <v>445.08</v>
      </c>
      <c r="D14" s="8">
        <v>0</v>
      </c>
    </row>
    <row r="15" ht="26" customHeight="1" spans="1:4">
      <c r="A15" s="5">
        <v>13</v>
      </c>
      <c r="B15" s="10" t="s">
        <v>94</v>
      </c>
      <c r="C15" s="7">
        <v>620.73</v>
      </c>
      <c r="D15" s="8">
        <v>0</v>
      </c>
    </row>
    <row r="16" ht="26" customHeight="1" spans="1:4">
      <c r="A16" s="9">
        <v>14</v>
      </c>
      <c r="B16" s="10" t="s">
        <v>95</v>
      </c>
      <c r="C16" s="7">
        <v>48.73</v>
      </c>
      <c r="D16" s="8">
        <v>0</v>
      </c>
    </row>
    <row r="17" ht="26" customHeight="1" spans="1:4">
      <c r="A17" s="5">
        <v>15</v>
      </c>
      <c r="B17" s="10" t="s">
        <v>96</v>
      </c>
      <c r="C17" s="7">
        <v>1217.44</v>
      </c>
      <c r="D17" s="8">
        <v>0</v>
      </c>
    </row>
    <row r="18" ht="26" customHeight="1" spans="1:4">
      <c r="A18" s="9">
        <v>16</v>
      </c>
      <c r="B18" s="10" t="s">
        <v>97</v>
      </c>
      <c r="C18" s="7">
        <v>123</v>
      </c>
      <c r="D18" s="8">
        <v>0</v>
      </c>
    </row>
    <row r="19" ht="26" customHeight="1" spans="1:4">
      <c r="A19" s="5">
        <v>17</v>
      </c>
      <c r="B19" s="10" t="s">
        <v>98</v>
      </c>
      <c r="C19" s="7">
        <v>982.54</v>
      </c>
      <c r="D19" s="8">
        <v>0</v>
      </c>
    </row>
    <row r="20" ht="26" customHeight="1" spans="1:4">
      <c r="A20" s="9">
        <v>18</v>
      </c>
      <c r="B20" s="10" t="s">
        <v>99</v>
      </c>
      <c r="C20" s="7">
        <v>123.48</v>
      </c>
      <c r="D20" s="8">
        <v>0</v>
      </c>
    </row>
    <row r="21" ht="42" customHeight="1" spans="1:4">
      <c r="A21" s="5">
        <v>19</v>
      </c>
      <c r="B21" s="12" t="s">
        <v>100</v>
      </c>
      <c r="C21" s="7"/>
      <c r="D21" s="8">
        <v>3875.13241121495</v>
      </c>
    </row>
    <row r="22" ht="26" customHeight="1" spans="1:4">
      <c r="A22" s="9" t="s">
        <v>22</v>
      </c>
      <c r="B22" s="11"/>
      <c r="C22" s="7">
        <f>SUM(C3:C20)</f>
        <v>14811.48</v>
      </c>
      <c r="D22" s="7">
        <f>SUM(D3:D21)</f>
        <v>3875.13241121495</v>
      </c>
    </row>
  </sheetData>
  <mergeCells count="2">
    <mergeCell ref="A1:D1"/>
    <mergeCell ref="A22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汇总</vt:lpstr>
      <vt:lpstr>金沙街道</vt:lpstr>
      <vt:lpstr>兴东街道</vt:lpstr>
      <vt:lpstr>西亭镇</vt:lpstr>
      <vt:lpstr>东社镇</vt:lpstr>
      <vt:lpstr>十总镇</vt:lpstr>
      <vt:lpstr>石港镇</vt:lpstr>
      <vt:lpstr>刘桥镇</vt:lpstr>
      <vt:lpstr>平潮镇</vt:lpstr>
      <vt:lpstr>兴仁镇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大林</cp:lastModifiedBy>
  <dcterms:created xsi:type="dcterms:W3CDTF">2021-12-03T07:07:00Z</dcterms:created>
  <cp:lastPrinted>2023-04-26T01:41:00Z</cp:lastPrinted>
  <dcterms:modified xsi:type="dcterms:W3CDTF">2024-04-01T06:34:23Z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C8A576E32E314338B7B2ACCE6BD95BE5_12</vt:lpwstr>
  </property>
</Properties>
</file>