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943" activeTab="1"/>
  </bookViews>
  <sheets>
    <sheet name="汇总" sheetId="1" r:id="rId1"/>
    <sheet name="高效农险明细" sheetId="2" r:id="rId2"/>
  </sheets>
  <definedNames>
    <definedName name="_xlnm.Print_Area" localSheetId="0">汇总!$A$1:$S$12</definedName>
    <definedName name="_xlnm.Print_Area" localSheetId="1">高效农险明细!$A$1:$R$11</definedName>
    <definedName name="_xlnm.Print_Titles" localSheetId="1">高效农险明细!$1:2</definedName>
    <definedName name="_xlnm._FilterDatabase" localSheetId="1" hidden="1">高效农险明细!$A$2:$R$10</definedName>
  </definedNames>
  <calcPr calcId="144525"/>
</workbook>
</file>

<file path=xl/sharedStrings.xml><?xml version="1.0" encoding="utf-8"?>
<sst xmlns="http://schemas.openxmlformats.org/spreadsheetml/2006/main" count="109" uniqueCount="78">
  <si>
    <r>
      <rPr>
        <b/>
        <sz val="16"/>
        <rFont val="宋体"/>
        <charset val="134"/>
      </rPr>
      <t>高效设施保险汇总表</t>
    </r>
    <r>
      <rPr>
        <b/>
        <sz val="11"/>
        <rFont val="宋体"/>
        <charset val="134"/>
      </rPr>
      <t>（2023.3.6-2023.6.5）</t>
    </r>
  </si>
  <si>
    <t>申请单位（业务章）：中国人寿财产保险股份有限公司南通市通州支公司</t>
  </si>
  <si>
    <t>审核单位（盖章）：</t>
  </si>
  <si>
    <t>险 种</t>
  </si>
  <si>
    <t>承保农户数（户次）</t>
  </si>
  <si>
    <t>承保数量（亩、头、只）</t>
  </si>
  <si>
    <t>单位保额（元/亩、头、只）</t>
  </si>
  <si>
    <t>费率</t>
  </si>
  <si>
    <t>单位保险费（元/亩、头、只）</t>
  </si>
  <si>
    <t>总保险费
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</si>
  <si>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</si>
  <si>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</si>
  <si>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</si>
  <si>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</si>
  <si>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</si>
  <si>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</si>
  <si>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</si>
  <si>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</si>
  <si>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</si>
  <si>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
（元）</t>
  </si>
  <si>
    <t>江苏省地方财政补贴型设施大棚保险</t>
  </si>
  <si>
    <t>合计</t>
  </si>
  <si>
    <t xml:space="preserve">  保险公司负责人：                                         保险公司复核人：                               保险公司制表人：</t>
  </si>
  <si>
    <r>
      <rPr>
        <b/>
        <sz val="16"/>
        <rFont val="宋体"/>
        <charset val="134"/>
      </rPr>
      <t>高效设施保险明细表</t>
    </r>
    <r>
      <rPr>
        <b/>
        <sz val="11"/>
        <rFont val="宋体"/>
        <charset val="134"/>
      </rPr>
      <t>（2023.3.6-2023.6.5）</t>
    </r>
  </si>
  <si>
    <t>序号</t>
  </si>
  <si>
    <t>乡镇</t>
  </si>
  <si>
    <t>保单号</t>
  </si>
  <si>
    <t>被保险人或投保人</t>
  </si>
  <si>
    <t>标的地址</t>
  </si>
  <si>
    <t>联系电话</t>
  </si>
  <si>
    <t>险种名称</t>
  </si>
  <si>
    <t>承保户次</t>
  </si>
  <si>
    <t>承保数量（亩、只、头）</t>
  </si>
  <si>
    <t>总保费（元）</t>
  </si>
  <si>
    <t>农户自缴保费（元）</t>
  </si>
  <si>
    <t>各级财政补贴（元）</t>
  </si>
  <si>
    <t>起保日期</t>
  </si>
  <si>
    <t>截止日期</t>
  </si>
  <si>
    <t>汇款日期</t>
  </si>
  <si>
    <t>汇款金额</t>
  </si>
  <si>
    <t>汇款人</t>
  </si>
  <si>
    <t>交易流水号（网银回单）</t>
  </si>
  <si>
    <t>兴东街道</t>
  </si>
  <si>
    <t>66319103002023320683000003</t>
  </si>
  <si>
    <t>汤计城</t>
  </si>
  <si>
    <t>江苏省南通市通州区兴东街道陆扶桥村</t>
  </si>
  <si>
    <t>1385****836</t>
  </si>
  <si>
    <t>000007509357</t>
  </si>
  <si>
    <t>汤浩</t>
  </si>
  <si>
    <t>000009823088</t>
  </si>
  <si>
    <t>66319103002023320683000006</t>
  </si>
  <si>
    <t>齐士伟</t>
  </si>
  <si>
    <t>江苏省南通市通州区兴东街道紫星村</t>
  </si>
  <si>
    <t>1892****918</t>
  </si>
  <si>
    <t>000003654253</t>
  </si>
  <si>
    <t>66319103002023320683000009</t>
  </si>
  <si>
    <t>时建圣</t>
  </si>
  <si>
    <t>1377****950</t>
  </si>
  <si>
    <t>000003585414</t>
  </si>
  <si>
    <t>66319103002023320683000008</t>
  </si>
  <si>
    <t>王军</t>
  </si>
  <si>
    <t>1314****689</t>
  </si>
  <si>
    <t>汤爱娟</t>
  </si>
  <si>
    <t>000005725486</t>
  </si>
  <si>
    <t>66319103002023320683000007</t>
  </si>
  <si>
    <t>周树松</t>
  </si>
  <si>
    <t>江苏省南通市通州区兴东街道永护村</t>
  </si>
  <si>
    <t>1358****663</t>
  </si>
  <si>
    <t>000007450951</t>
  </si>
  <si>
    <t>66319103002023320683000013</t>
  </si>
  <si>
    <t>孙远柱</t>
  </si>
  <si>
    <t>1836****732</t>
  </si>
  <si>
    <t>孙爱连</t>
  </si>
  <si>
    <t>809790491823</t>
  </si>
  <si>
    <t>66319103002023320683000011</t>
  </si>
  <si>
    <t>张雷雷</t>
  </si>
  <si>
    <t>1510****572</t>
  </si>
  <si>
    <t>809809788383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</si>
</sst>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  <numFmt numFmtId="178" formatCode="0.00_ "/>
    <numFmt numFmtId="179" formatCode="000000"/>
    <numFmt numFmtId="180" formatCode="0_);[Red]\(0\)"/>
  </numFmts>
  <fonts count="29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sz val="9"/>
      <color indexed="0"/>
      <name val="宋体"/>
      <charset val="134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0"/>
    </font>
    <font>
      <b/>
      <sz val="1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0" fillId="0" borderId="0">
      <alignment vertical="center"/>
    </xf>
    <xf numFmtId="0" fontId="13" fillId="4" borderId="6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1">
    <xf numFmtId="0" fontId="0" fillId="0" borderId="0" xfId="0" applyAlignment="1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/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 wrapText="1"/>
    </xf>
    <xf numFmtId="178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13" applyNumberFormat="1" applyFont="1" applyFill="1" applyBorder="1" applyAlignment="1">
      <alignment horizontal="center" vertical="center" wrapText="1"/>
    </xf>
    <xf numFmtId="176" fontId="2" fillId="0" borderId="2" xfId="13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0" borderId="3" xfId="13" applyNumberFormat="1" applyFont="1" applyFill="1" applyBorder="1" applyAlignment="1">
      <alignment horizontal="center" vertical="center" wrapText="1"/>
    </xf>
    <xf numFmtId="176" fontId="2" fillId="0" borderId="3" xfId="1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13" applyNumberFormat="1" applyFont="1" applyFill="1" applyBorder="1" applyAlignment="1">
      <alignment horizontal="center" vertical="center" wrapText="1"/>
    </xf>
    <xf numFmtId="176" fontId="2" fillId="0" borderId="1" xfId="13" applyNumberFormat="1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8" fontId="1" fillId="0" borderId="1" xfId="9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6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8" fontId="1" fillId="0" borderId="1" xfId="21" applyNumberFormat="1" applyFont="1" applyFill="1" applyBorder="1" applyAlignment="1">
      <alignment horizontal="center" vertical="center" wrapText="1"/>
    </xf>
    <xf numFmtId="9" fontId="1" fillId="0" borderId="1" xfId="2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/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left" vertical="center" wrapText="1"/>
    </xf>
    <xf numFmtId="178" fontId="7" fillId="0" borderId="0" xfId="0" applyNumberFormat="1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49 2 2 2" xfId="9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适中" xfId="37" builtinId="28"/>
    <cellStyle name="常规 46" xfId="38"/>
    <cellStyle name="20% - 强调文字颜色 5" xfId="39" builtinId="46"/>
    <cellStyle name="强调文字颜色 1" xfId="40" builtinId="29"/>
    <cellStyle name="常规 4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2" xfId="59"/>
    <cellStyle name="常规 2 27 2" xfId="60"/>
    <cellStyle name="常规 3" xfId="61"/>
    <cellStyle name="常规 33" xfId="62"/>
    <cellStyle name="常规 34" xfId="63"/>
    <cellStyle name="常规 4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08" name="文本框 2060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09" name="文本框 2061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10" name="文本框 2062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11" name="文本框 2063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12" name="文本框 2064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13" name="文本框 2065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14" name="文本框 2066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15" name="文本框 2067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16" name="文本框 2068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17" name="文本框 2069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18" name="文本框 2070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4</xdr:col>
      <xdr:colOff>895350</xdr:colOff>
      <xdr:row>0</xdr:row>
      <xdr:rowOff>200025</xdr:rowOff>
    </xdr:to>
    <xdr:sp>
      <xdr:nvSpPr>
        <xdr:cNvPr id="4119" name="文本框 2071"/>
        <xdr:cNvSpPr txBox="1"/>
      </xdr:nvSpPr>
      <xdr:spPr>
        <a:xfrm>
          <a:off x="3408680" y="0"/>
          <a:ext cx="57150" cy="2000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workbookViewId="0">
      <selection activeCell="F14" sqref="F14"/>
    </sheetView>
  </sheetViews>
  <sheetFormatPr defaultColWidth="9" defaultRowHeight="15.6"/>
  <cols>
    <col min="1" max="1" width="9.875" style="53" customWidth="1"/>
    <col min="2" max="2" width="8.125" style="54" customWidth="1"/>
    <col min="3" max="3" width="9.375" style="53" customWidth="1"/>
    <col min="4" max="4" width="8" style="55" customWidth="1"/>
    <col min="5" max="5" width="6.75" style="56" customWidth="1"/>
    <col min="6" max="6" width="11.25" style="56" customWidth="1"/>
    <col min="7" max="7" width="9" style="56" customWidth="1"/>
    <col min="8" max="8" width="3.125" style="56" customWidth="1"/>
    <col min="9" max="9" width="6.375" style="56" customWidth="1"/>
    <col min="10" max="10" width="3.75" style="56" customWidth="1"/>
    <col min="11" max="11" width="8.25" style="56" customWidth="1"/>
    <col min="12" max="12" width="3.125" style="56" customWidth="1"/>
    <col min="13" max="13" width="6.375" style="56" customWidth="1"/>
    <col min="14" max="14" width="3.75" style="53" customWidth="1"/>
    <col min="15" max="15" width="8.25" style="53" customWidth="1"/>
    <col min="16" max="16" width="3.75" style="53" customWidth="1"/>
    <col min="17" max="17" width="8.25" style="53" customWidth="1"/>
    <col min="18" max="18" width="9" style="53"/>
    <col min="19" max="19" width="9.625" style="53"/>
    <col min="20" max="16384" width="9" style="53"/>
  </cols>
  <sheetData>
    <row r="1" ht="20.4" spans="1:19">
      <c r="A1" s="57" t="s">
        <v>0</v>
      </c>
      <c r="B1" s="58"/>
      <c r="C1" s="59"/>
      <c r="D1" s="58"/>
      <c r="E1" s="60"/>
      <c r="F1" s="59"/>
      <c r="G1" s="59"/>
      <c r="H1" s="60"/>
      <c r="I1" s="59"/>
      <c r="J1" s="59"/>
      <c r="K1" s="59"/>
      <c r="L1" s="59"/>
      <c r="M1" s="59"/>
      <c r="N1" s="59"/>
      <c r="O1" s="59"/>
      <c r="P1" s="59"/>
      <c r="Q1" s="59"/>
      <c r="R1" s="80"/>
      <c r="S1" s="80"/>
    </row>
    <row r="2" s="50" customFormat="1" ht="21" customHeight="1" spans="1:19">
      <c r="A2" s="61" t="s">
        <v>1</v>
      </c>
      <c r="B2" s="61"/>
      <c r="C2" s="61"/>
      <c r="D2" s="61"/>
      <c r="E2" s="61"/>
      <c r="F2" s="61"/>
      <c r="G2" s="61"/>
      <c r="H2" s="61"/>
      <c r="I2" s="78"/>
      <c r="J2" s="78"/>
      <c r="K2" s="78"/>
      <c r="L2" s="78"/>
      <c r="M2" s="78"/>
      <c r="N2" s="78"/>
      <c r="O2" s="79" t="s">
        <v>2</v>
      </c>
      <c r="P2" s="79"/>
      <c r="Q2" s="79"/>
      <c r="R2" s="79"/>
      <c r="S2" s="79"/>
    </row>
    <row r="3" s="51" customFormat="1" ht="12" spans="1:19">
      <c r="A3" s="62" t="s">
        <v>3</v>
      </c>
      <c r="B3" s="62" t="s">
        <v>4</v>
      </c>
      <c r="C3" s="63" t="s">
        <v>5</v>
      </c>
      <c r="D3" s="62" t="s">
        <v>6</v>
      </c>
      <c r="E3" s="64" t="s">
        <v>7</v>
      </c>
      <c r="F3" s="38" t="s">
        <v>8</v>
      </c>
      <c r="G3" s="65" t="s">
        <v>9</v>
      </c>
      <c r="H3" s="64" t="s">
        <v>10</v>
      </c>
      <c r="I3" s="38"/>
      <c r="J3" s="38"/>
      <c r="K3" s="38"/>
      <c r="L3" s="38"/>
      <c r="M3" s="38"/>
      <c r="N3" s="38"/>
      <c r="O3" s="38"/>
      <c r="P3" s="38"/>
      <c r="Q3" s="38"/>
      <c r="R3" s="38" t="s">
        <v>11</v>
      </c>
      <c r="S3" s="38" t="s">
        <v>12</v>
      </c>
    </row>
    <row r="4" s="51" customFormat="1" ht="36" customHeight="1" spans="1:19">
      <c r="A4" s="62"/>
      <c r="B4" s="62"/>
      <c r="C4" s="63"/>
      <c r="D4" s="62"/>
      <c r="E4" s="64"/>
      <c r="F4" s="38"/>
      <c r="G4" s="65"/>
      <c r="H4" s="64" t="s">
        <v>13</v>
      </c>
      <c r="I4" s="38"/>
      <c r="J4" s="38" t="s">
        <v>14</v>
      </c>
      <c r="K4" s="38"/>
      <c r="L4" s="38" t="s">
        <v>15</v>
      </c>
      <c r="M4" s="38"/>
      <c r="N4" s="38" t="s">
        <v>16</v>
      </c>
      <c r="O4" s="38"/>
      <c r="P4" s="38" t="s">
        <v>17</v>
      </c>
      <c r="Q4" s="38"/>
      <c r="R4" s="38"/>
      <c r="S4" s="38"/>
    </row>
    <row r="5" s="51" customFormat="1" ht="36" customHeight="1" spans="1:19">
      <c r="A5" s="62"/>
      <c r="B5" s="62"/>
      <c r="C5" s="63"/>
      <c r="D5" s="62"/>
      <c r="E5" s="64"/>
      <c r="F5" s="38"/>
      <c r="G5" s="65"/>
      <c r="H5" s="66" t="s">
        <v>18</v>
      </c>
      <c r="I5" s="38" t="s">
        <v>19</v>
      </c>
      <c r="J5" s="65" t="s">
        <v>18</v>
      </c>
      <c r="K5" s="38" t="s">
        <v>19</v>
      </c>
      <c r="L5" s="65" t="s">
        <v>18</v>
      </c>
      <c r="M5" s="38" t="s">
        <v>19</v>
      </c>
      <c r="N5" s="65" t="s">
        <v>18</v>
      </c>
      <c r="O5" s="38" t="s">
        <v>19</v>
      </c>
      <c r="P5" s="65" t="s">
        <v>18</v>
      </c>
      <c r="Q5" s="38" t="s">
        <v>19</v>
      </c>
      <c r="R5" s="38"/>
      <c r="S5" s="38"/>
    </row>
    <row r="6" s="51" customFormat="1" ht="36" customHeight="1" spans="1:19">
      <c r="A6" s="67" t="s">
        <v>20</v>
      </c>
      <c r="B6" s="67">
        <v>7</v>
      </c>
      <c r="C6" s="68">
        <v>97.74</v>
      </c>
      <c r="D6" s="44">
        <v>8942.705</v>
      </c>
      <c r="E6" s="69">
        <v>0.0614676</v>
      </c>
      <c r="F6" s="44">
        <f>G6/C6</f>
        <v>549.686924493554</v>
      </c>
      <c r="G6" s="45">
        <v>53726.4</v>
      </c>
      <c r="H6" s="69">
        <v>0</v>
      </c>
      <c r="I6" s="45">
        <f>G6*H6</f>
        <v>0</v>
      </c>
      <c r="J6" s="69">
        <v>0.3</v>
      </c>
      <c r="K6" s="74">
        <f>G6*J6</f>
        <v>16117.92</v>
      </c>
      <c r="L6" s="69">
        <v>0</v>
      </c>
      <c r="M6" s="74">
        <f>G6*L6</f>
        <v>0</v>
      </c>
      <c r="N6" s="69">
        <v>0.5</v>
      </c>
      <c r="O6" s="74">
        <f>N6*G6</f>
        <v>26863.2</v>
      </c>
      <c r="P6" s="69">
        <v>0.2</v>
      </c>
      <c r="Q6" s="45">
        <f>P6*G6</f>
        <v>10745.28</v>
      </c>
      <c r="R6" s="45">
        <f>Q6</f>
        <v>10745.28</v>
      </c>
      <c r="S6" s="74">
        <f>G6*0.8</f>
        <v>42981.12</v>
      </c>
    </row>
    <row r="7" s="51" customFormat="1" ht="26.1" customHeight="1" spans="1:19">
      <c r="A7" s="62"/>
      <c r="B7" s="67"/>
      <c r="C7" s="68"/>
      <c r="D7" s="70"/>
      <c r="E7" s="69"/>
      <c r="F7" s="44"/>
      <c r="G7" s="45"/>
      <c r="H7" s="69"/>
      <c r="I7" s="45"/>
      <c r="J7" s="69"/>
      <c r="K7" s="74"/>
      <c r="L7" s="69"/>
      <c r="M7" s="74"/>
      <c r="N7" s="69"/>
      <c r="O7" s="74"/>
      <c r="P7" s="69"/>
      <c r="Q7" s="45"/>
      <c r="R7" s="45"/>
      <c r="S7" s="74"/>
    </row>
    <row r="8" s="51" customFormat="1" ht="26.1" customHeight="1" spans="1:19">
      <c r="A8" s="62"/>
      <c r="B8" s="67"/>
      <c r="C8" s="68"/>
      <c r="D8" s="70"/>
      <c r="E8" s="69"/>
      <c r="F8" s="44"/>
      <c r="G8" s="45"/>
      <c r="H8" s="69"/>
      <c r="I8" s="45"/>
      <c r="J8" s="69"/>
      <c r="K8" s="74"/>
      <c r="L8" s="69"/>
      <c r="M8" s="74"/>
      <c r="N8" s="69"/>
      <c r="O8" s="74"/>
      <c r="P8" s="69"/>
      <c r="Q8" s="45"/>
      <c r="R8" s="45"/>
      <c r="S8" s="74"/>
    </row>
    <row r="9" s="52" customFormat="1" ht="26.1" customHeight="1" spans="1:19">
      <c r="A9" s="62"/>
      <c r="B9" s="67"/>
      <c r="C9" s="68"/>
      <c r="D9" s="70"/>
      <c r="E9" s="69"/>
      <c r="F9" s="44"/>
      <c r="G9" s="45"/>
      <c r="H9" s="69"/>
      <c r="I9" s="45"/>
      <c r="J9" s="69"/>
      <c r="K9" s="74"/>
      <c r="L9" s="69"/>
      <c r="M9" s="74"/>
      <c r="N9" s="69"/>
      <c r="O9" s="74"/>
      <c r="P9" s="69"/>
      <c r="Q9" s="45"/>
      <c r="R9" s="45"/>
      <c r="S9" s="74"/>
    </row>
    <row r="10" s="52" customFormat="1" ht="26.1" customHeight="1" spans="1:19">
      <c r="A10" s="62"/>
      <c r="B10" s="67"/>
      <c r="C10" s="67"/>
      <c r="D10" s="29"/>
      <c r="E10" s="69"/>
      <c r="F10" s="29"/>
      <c r="G10" s="67"/>
      <c r="H10" s="69"/>
      <c r="I10" s="45"/>
      <c r="J10" s="69"/>
      <c r="K10" s="74"/>
      <c r="L10" s="69"/>
      <c r="M10" s="74"/>
      <c r="N10" s="69"/>
      <c r="O10" s="74"/>
      <c r="P10" s="69"/>
      <c r="Q10" s="45"/>
      <c r="R10" s="45"/>
      <c r="S10" s="74"/>
    </row>
    <row r="11" ht="30" customHeight="1" spans="1:19">
      <c r="A11" s="71" t="s">
        <v>21</v>
      </c>
      <c r="B11" s="72">
        <f>SUM(B6:B10)</f>
        <v>7</v>
      </c>
      <c r="C11" s="72">
        <f>SUM(C6:C10)</f>
        <v>97.74</v>
      </c>
      <c r="D11" s="72"/>
      <c r="E11" s="73"/>
      <c r="F11" s="74"/>
      <c r="G11" s="74">
        <f t="shared" ref="G11" si="0">SUM(G6:G10)</f>
        <v>53726.4</v>
      </c>
      <c r="H11" s="73"/>
      <c r="I11" s="74">
        <f>SUM(I6:I10)</f>
        <v>0</v>
      </c>
      <c r="J11" s="69"/>
      <c r="K11" s="74">
        <f>SUM(K6:K10)</f>
        <v>16117.92</v>
      </c>
      <c r="L11" s="69"/>
      <c r="M11" s="74">
        <f t="shared" ref="M11" si="1">SUM(M6:M10)</f>
        <v>0</v>
      </c>
      <c r="N11" s="69"/>
      <c r="O11" s="74">
        <f t="shared" ref="O11:S11" si="2">SUM(O6:O10)</f>
        <v>26863.2</v>
      </c>
      <c r="P11" s="69"/>
      <c r="Q11" s="74">
        <f>SUM(Q6:Q10)</f>
        <v>10745.28</v>
      </c>
      <c r="R11" s="74">
        <f>SUM(R6:R10)</f>
        <v>10745.28</v>
      </c>
      <c r="S11" s="74">
        <f>SUM(S6:S10)</f>
        <v>42981.12</v>
      </c>
    </row>
    <row r="12" ht="27" customHeight="1" spans="1:19">
      <c r="A12" s="75" t="s">
        <v>22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spans="6:13">
      <c r="F13" s="77"/>
      <c r="G13" s="77"/>
      <c r="H13" s="77"/>
      <c r="I13" s="77"/>
      <c r="J13" s="77"/>
      <c r="K13" s="77"/>
      <c r="L13" s="77"/>
      <c r="M13" s="77"/>
    </row>
  </sheetData>
  <mergeCells count="19">
    <mergeCell ref="A1:S1"/>
    <mergeCell ref="A2:H2"/>
    <mergeCell ref="O2:S2"/>
    <mergeCell ref="H3:Q3"/>
    <mergeCell ref="H4:I4"/>
    <mergeCell ref="J4:K4"/>
    <mergeCell ref="L4:M4"/>
    <mergeCell ref="N4:O4"/>
    <mergeCell ref="P4:Q4"/>
    <mergeCell ref="A12:S12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15625" right="0.15625" top="0.984027777777778" bottom="0.393055555555556" header="0.511805555555556" footer="0.118055555555556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zoomScale="90" zoomScaleNormal="90" topLeftCell="B1" workbookViewId="0">
      <pane ySplit="2" topLeftCell="A3" activePane="bottomLeft" state="frozen"/>
      <selection/>
      <selection pane="bottomLeft" activeCell="H2" sqref="H2"/>
    </sheetView>
  </sheetViews>
  <sheetFormatPr defaultColWidth="9" defaultRowHeight="15.6"/>
  <cols>
    <col min="1" max="1" width="3.125" style="4" customWidth="1"/>
    <col min="2" max="2" width="4.5" style="5" customWidth="1"/>
    <col min="3" max="3" width="18.1083333333333" style="6" customWidth="1"/>
    <col min="4" max="4" width="8" style="4" customWidth="1"/>
    <col min="5" max="5" width="12.4416666666667" style="4" customWidth="1"/>
    <col min="6" max="6" width="14.6666666666667" style="7" customWidth="1"/>
    <col min="7" max="7" width="14.6583333333333" style="5" customWidth="1"/>
    <col min="8" max="8" width="11.4416666666667" style="4" customWidth="1"/>
    <col min="9" max="9" width="8.25" style="8" customWidth="1"/>
    <col min="10" max="10" width="9.375" style="9" customWidth="1"/>
    <col min="11" max="11" width="8.875" style="10" customWidth="1"/>
    <col min="12" max="12" width="9.375" style="10" customWidth="1"/>
    <col min="13" max="14" width="9.375" style="11" customWidth="1"/>
    <col min="15" max="15" width="10.9666666666667" style="12" customWidth="1"/>
    <col min="16" max="16" width="10.9666666666667" style="13" customWidth="1"/>
    <col min="17" max="17" width="10.9666666666667" style="14" customWidth="1"/>
    <col min="18" max="18" width="17.4416666666667" style="14" customWidth="1"/>
  </cols>
  <sheetData>
    <row r="1" ht="20.4" spans="1:18">
      <c r="A1" s="15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="1" customFormat="1" ht="46" customHeight="1" spans="1:18">
      <c r="A2" s="16" t="s">
        <v>24</v>
      </c>
      <c r="B2" s="16" t="s">
        <v>25</v>
      </c>
      <c r="C2" s="17" t="s">
        <v>26</v>
      </c>
      <c r="D2" s="18" t="s">
        <v>27</v>
      </c>
      <c r="E2" s="16" t="s">
        <v>28</v>
      </c>
      <c r="F2" s="19" t="s">
        <v>29</v>
      </c>
      <c r="G2" s="16" t="s">
        <v>30</v>
      </c>
      <c r="H2" s="20" t="s">
        <v>31</v>
      </c>
      <c r="I2" s="17" t="s">
        <v>32</v>
      </c>
      <c r="J2" s="38" t="s">
        <v>33</v>
      </c>
      <c r="K2" s="39" t="s">
        <v>34</v>
      </c>
      <c r="L2" s="40" t="s">
        <v>35</v>
      </c>
      <c r="M2" s="41" t="s">
        <v>36</v>
      </c>
      <c r="N2" s="41" t="s">
        <v>37</v>
      </c>
      <c r="O2" s="41" t="s">
        <v>38</v>
      </c>
      <c r="P2" s="42" t="s">
        <v>39</v>
      </c>
      <c r="Q2" s="19" t="s">
        <v>40</v>
      </c>
      <c r="R2" s="19" t="s">
        <v>41</v>
      </c>
    </row>
    <row r="3" s="2" customFormat="1" ht="21" customHeight="1" spans="1:18">
      <c r="A3" s="21">
        <v>1</v>
      </c>
      <c r="B3" s="22" t="s">
        <v>42</v>
      </c>
      <c r="C3" s="23" t="s">
        <v>43</v>
      </c>
      <c r="D3" s="24" t="s">
        <v>44</v>
      </c>
      <c r="E3" s="24" t="s">
        <v>45</v>
      </c>
      <c r="F3" s="24" t="s">
        <v>46</v>
      </c>
      <c r="G3" s="24" t="s">
        <v>20</v>
      </c>
      <c r="H3" s="24">
        <v>1</v>
      </c>
      <c r="I3" s="24">
        <v>14</v>
      </c>
      <c r="J3" s="24">
        <v>6832</v>
      </c>
      <c r="K3" s="24">
        <f>J3*0.2</f>
        <v>1366.4</v>
      </c>
      <c r="L3" s="24">
        <f>J3*0.8</f>
        <v>5465.6</v>
      </c>
      <c r="M3" s="24">
        <v>45020</v>
      </c>
      <c r="N3" s="24">
        <v>45385</v>
      </c>
      <c r="O3" s="43">
        <v>45015</v>
      </c>
      <c r="P3" s="44">
        <v>1365</v>
      </c>
      <c r="Q3" s="32" t="s">
        <v>44</v>
      </c>
      <c r="R3" s="49" t="s">
        <v>47</v>
      </c>
    </row>
    <row r="4" s="2" customFormat="1" ht="21" customHeight="1" spans="1:18">
      <c r="A4" s="25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43">
        <v>45015</v>
      </c>
      <c r="P4" s="44">
        <v>1.4</v>
      </c>
      <c r="Q4" s="32" t="s">
        <v>48</v>
      </c>
      <c r="R4" s="49" t="s">
        <v>49</v>
      </c>
    </row>
    <row r="5" s="2" customFormat="1" ht="46" customHeight="1" spans="1:18">
      <c r="A5" s="29">
        <v>2</v>
      </c>
      <c r="B5" s="30" t="s">
        <v>42</v>
      </c>
      <c r="C5" s="31" t="s">
        <v>50</v>
      </c>
      <c r="D5" s="32" t="s">
        <v>51</v>
      </c>
      <c r="E5" s="29" t="s">
        <v>52</v>
      </c>
      <c r="F5" s="33" t="s">
        <v>53</v>
      </c>
      <c r="G5" s="34" t="s">
        <v>20</v>
      </c>
      <c r="H5" s="29">
        <v>1</v>
      </c>
      <c r="I5" s="44">
        <v>22</v>
      </c>
      <c r="J5" s="44">
        <v>12320</v>
      </c>
      <c r="K5" s="44">
        <f t="shared" ref="K5:K10" si="0">J5*0.2</f>
        <v>2464</v>
      </c>
      <c r="L5" s="45">
        <f t="shared" ref="L5:L10" si="1">J5*0.8</f>
        <v>9856</v>
      </c>
      <c r="M5" s="46">
        <v>45026</v>
      </c>
      <c r="N5" s="46">
        <v>45391</v>
      </c>
      <c r="O5" s="43">
        <v>45023</v>
      </c>
      <c r="P5" s="44">
        <v>2464</v>
      </c>
      <c r="Q5" s="32" t="s">
        <v>51</v>
      </c>
      <c r="R5" s="49" t="s">
        <v>54</v>
      </c>
    </row>
    <row r="6" s="2" customFormat="1" ht="39" customHeight="1" spans="1:18">
      <c r="A6" s="29">
        <v>3</v>
      </c>
      <c r="B6" s="30" t="s">
        <v>42</v>
      </c>
      <c r="C6" s="31" t="s">
        <v>55</v>
      </c>
      <c r="D6" s="32" t="s">
        <v>56</v>
      </c>
      <c r="E6" s="29" t="s">
        <v>52</v>
      </c>
      <c r="F6" s="33" t="s">
        <v>57</v>
      </c>
      <c r="G6" s="34" t="s">
        <v>20</v>
      </c>
      <c r="H6" s="29">
        <v>1</v>
      </c>
      <c r="I6" s="44">
        <v>16</v>
      </c>
      <c r="J6" s="44">
        <v>8960</v>
      </c>
      <c r="K6" s="44">
        <f t="shared" si="0"/>
        <v>1792</v>
      </c>
      <c r="L6" s="45">
        <f t="shared" si="1"/>
        <v>7168</v>
      </c>
      <c r="M6" s="46">
        <v>45026</v>
      </c>
      <c r="N6" s="46">
        <v>45391</v>
      </c>
      <c r="O6" s="43">
        <v>45023</v>
      </c>
      <c r="P6" s="44">
        <v>1792</v>
      </c>
      <c r="Q6" s="32" t="s">
        <v>51</v>
      </c>
      <c r="R6" s="49" t="s">
        <v>58</v>
      </c>
    </row>
    <row r="7" s="2" customFormat="1" ht="39" customHeight="1" spans="1:18">
      <c r="A7" s="29">
        <v>4</v>
      </c>
      <c r="B7" s="30" t="s">
        <v>42</v>
      </c>
      <c r="C7" s="31" t="s">
        <v>59</v>
      </c>
      <c r="D7" s="32" t="s">
        <v>60</v>
      </c>
      <c r="E7" s="29" t="s">
        <v>45</v>
      </c>
      <c r="F7" s="33" t="s">
        <v>61</v>
      </c>
      <c r="G7" s="34" t="s">
        <v>20</v>
      </c>
      <c r="H7" s="29">
        <v>1</v>
      </c>
      <c r="I7" s="44">
        <v>10.7</v>
      </c>
      <c r="J7" s="44">
        <v>5992</v>
      </c>
      <c r="K7" s="44">
        <f t="shared" si="0"/>
        <v>1198.4</v>
      </c>
      <c r="L7" s="45">
        <f t="shared" si="1"/>
        <v>4793.6</v>
      </c>
      <c r="M7" s="46">
        <v>45041</v>
      </c>
      <c r="N7" s="46">
        <v>45406</v>
      </c>
      <c r="O7" s="43">
        <v>45034</v>
      </c>
      <c r="P7" s="44">
        <v>1198.4</v>
      </c>
      <c r="Q7" s="32" t="s">
        <v>62</v>
      </c>
      <c r="R7" s="49" t="s">
        <v>63</v>
      </c>
    </row>
    <row r="8" s="2" customFormat="1" ht="39" customHeight="1" spans="1:18">
      <c r="A8" s="29">
        <v>5</v>
      </c>
      <c r="B8" s="30" t="s">
        <v>42</v>
      </c>
      <c r="C8" s="31" t="s">
        <v>64</v>
      </c>
      <c r="D8" s="32" t="s">
        <v>65</v>
      </c>
      <c r="E8" s="29" t="s">
        <v>66</v>
      </c>
      <c r="F8" s="33" t="s">
        <v>67</v>
      </c>
      <c r="G8" s="34" t="s">
        <v>20</v>
      </c>
      <c r="H8" s="29">
        <v>1</v>
      </c>
      <c r="I8" s="44">
        <v>14.01</v>
      </c>
      <c r="J8" s="44">
        <v>7845.6</v>
      </c>
      <c r="K8" s="44">
        <f t="shared" si="0"/>
        <v>1569.12</v>
      </c>
      <c r="L8" s="45">
        <f t="shared" si="1"/>
        <v>6276.48</v>
      </c>
      <c r="M8" s="46">
        <v>45036</v>
      </c>
      <c r="N8" s="46">
        <v>45401</v>
      </c>
      <c r="O8" s="43">
        <v>45034</v>
      </c>
      <c r="P8" s="44">
        <v>1569.12</v>
      </c>
      <c r="Q8" s="32" t="s">
        <v>65</v>
      </c>
      <c r="R8" s="49" t="s">
        <v>68</v>
      </c>
    </row>
    <row r="9" s="2" customFormat="1" ht="39" customHeight="1" spans="1:18">
      <c r="A9" s="29">
        <v>6</v>
      </c>
      <c r="B9" s="30" t="s">
        <v>42</v>
      </c>
      <c r="C9" s="31" t="s">
        <v>69</v>
      </c>
      <c r="D9" s="32" t="s">
        <v>70</v>
      </c>
      <c r="E9" s="29" t="s">
        <v>66</v>
      </c>
      <c r="F9" s="33" t="s">
        <v>71</v>
      </c>
      <c r="G9" s="34" t="s">
        <v>20</v>
      </c>
      <c r="H9" s="29">
        <v>1</v>
      </c>
      <c r="I9" s="44">
        <v>10.89</v>
      </c>
      <c r="J9" s="44">
        <v>6098.4</v>
      </c>
      <c r="K9" s="44">
        <f t="shared" si="0"/>
        <v>1219.68</v>
      </c>
      <c r="L9" s="45">
        <f t="shared" si="1"/>
        <v>4878.72</v>
      </c>
      <c r="M9" s="46">
        <v>45079</v>
      </c>
      <c r="N9" s="46">
        <v>45444</v>
      </c>
      <c r="O9" s="43">
        <v>45072</v>
      </c>
      <c r="P9" s="44">
        <v>1219.68</v>
      </c>
      <c r="Q9" s="32" t="s">
        <v>72</v>
      </c>
      <c r="R9" s="49" t="s">
        <v>73</v>
      </c>
    </row>
    <row r="10" s="2" customFormat="1" ht="39" customHeight="1" spans="1:18">
      <c r="A10" s="29">
        <v>7</v>
      </c>
      <c r="B10" s="30" t="s">
        <v>42</v>
      </c>
      <c r="C10" s="31" t="s">
        <v>74</v>
      </c>
      <c r="D10" s="32" t="s">
        <v>75</v>
      </c>
      <c r="E10" s="29" t="s">
        <v>66</v>
      </c>
      <c r="F10" s="33" t="s">
        <v>76</v>
      </c>
      <c r="G10" s="34" t="s">
        <v>20</v>
      </c>
      <c r="H10" s="29">
        <v>1</v>
      </c>
      <c r="I10" s="44">
        <v>10.14</v>
      </c>
      <c r="J10" s="44">
        <v>5678.4</v>
      </c>
      <c r="K10" s="44">
        <f t="shared" si="0"/>
        <v>1135.68</v>
      </c>
      <c r="L10" s="45">
        <f t="shared" si="1"/>
        <v>4542.72</v>
      </c>
      <c r="M10" s="46">
        <v>45079</v>
      </c>
      <c r="N10" s="46">
        <v>45444</v>
      </c>
      <c r="O10" s="43">
        <v>45072</v>
      </c>
      <c r="P10" s="44">
        <v>1135.68</v>
      </c>
      <c r="Q10" s="32" t="s">
        <v>72</v>
      </c>
      <c r="R10" s="49" t="s">
        <v>77</v>
      </c>
    </row>
    <row r="11" s="3" customFormat="1" ht="45" customHeight="1" spans="1:18">
      <c r="A11" s="29"/>
      <c r="B11" s="35" t="s">
        <v>21</v>
      </c>
      <c r="C11" s="36"/>
      <c r="D11" s="35"/>
      <c r="E11" s="35"/>
      <c r="F11" s="37"/>
      <c r="G11" s="35"/>
      <c r="H11" s="35">
        <f>SUM(H3:H10)</f>
        <v>7</v>
      </c>
      <c r="I11" s="47">
        <f>SUM(I3:I10)</f>
        <v>97.74</v>
      </c>
      <c r="J11" s="47">
        <f>SUM(J3:J10)</f>
        <v>53726.4</v>
      </c>
      <c r="K11" s="47">
        <f>SUM(K3:K10)</f>
        <v>10745.28</v>
      </c>
      <c r="L11" s="47">
        <f>SUM(L3:L10)</f>
        <v>42981.12</v>
      </c>
      <c r="M11" s="48"/>
      <c r="N11" s="48"/>
      <c r="O11" s="48"/>
      <c r="P11" s="47">
        <f>SUM(P2:P10)</f>
        <v>10745.28</v>
      </c>
      <c r="Q11" s="37"/>
      <c r="R11" s="37"/>
    </row>
  </sheetData>
  <mergeCells count="15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" right="0" top="0.786805555555556" bottom="0.0777777777777778" header="0.118055555555556" footer="0.109027777777778"/>
  <pageSetup paperSize="9" scale="80" orientation="landscape" verticalDpi="18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高效农险明细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dcterms:created xsi:type="dcterms:W3CDTF">2014-09-17T06:46:00Z</dcterms:created>
  <cp:lastPrinted>2020-09-09T09:43:00Z</cp:lastPrinted>
  <dcterms:modified xsi:type="dcterms:W3CDTF">2023-06-14T02:19:04Z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4FA8230E6FCB4C69971F1FDC5B894C7D</vt:lpwstr>
  </property>
</Properties>
</file>