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3500" tabRatio="886" activeTab="1"/>
  </bookViews>
  <sheets>
    <sheet name="汇总 " sheetId="10" r:id="rId1"/>
    <sheet name="大棚" sheetId="11" r:id="rId2"/>
    <sheet name="小麦" sheetId="12" r:id="rId3"/>
  </sheets>
  <definedNames>
    <definedName name="_xlnm._FilterDatabase" localSheetId="1" hidden="1">大棚!$A$2:$O$12</definedName>
    <definedName name="_xlnm.Print_Area" localSheetId="0">'汇总 '!$A$1:$S$14</definedName>
    <definedName name="_xlnm.Print_Titles" localSheetId="0">'汇总 '!$1:$4</definedName>
    <definedName name="_xlnm.Print_Titles" localSheetId="1">大棚!$1:$2</definedName>
  </definedNames>
  <calcPr calcId="144525"/>
</workbook>
</file>

<file path=xl/sharedStrings.xml><?xml version="1.0" encoding="utf-8"?>
<sst xmlns="http://schemas.openxmlformats.org/spreadsheetml/2006/main" count="143" uniqueCount="85">
  <si>
    <r>
      <rPr>
        <b/>
        <sz val="14"/>
        <rFont val="宋体"/>
        <charset val="134"/>
      </rPr>
      <t>种植业保险汇总表</t>
    </r>
    <r>
      <rPr>
        <b/>
        <sz val="10"/>
        <rFont val="宋体"/>
        <charset val="134"/>
      </rPr>
      <t>（2023.10-2024.2月）</t>
    </r>
  </si>
  <si>
    <t>申请单位（业务章）：</t>
  </si>
  <si>
    <t>审核单位（盖章）：</t>
  </si>
  <si>
    <t>险种名称</t>
  </si>
  <si>
    <t>承保农户数（户次）</t>
  </si>
  <si>
    <t>承保数量（亩）</t>
  </si>
  <si>
    <t>单位保额（元/亩）</t>
  </si>
  <si>
    <t>费率</t>
  </si>
  <si>
    <t>单位保险费（元/亩）</t>
  </si>
  <si>
    <t>总保险费（元）</t>
  </si>
  <si>
    <t>保费构成</t>
  </si>
  <si>
    <t>农户已缴保费（元）</t>
  </si>
  <si>
    <t>申请补贴（元）</t>
  </si>
  <si>
    <t>中央财政</t>
  </si>
  <si>
    <t>省级财政</t>
  </si>
  <si>
    <t>设区市财政</t>
  </si>
  <si>
    <t>县（市、区）财政</t>
  </si>
  <si>
    <t>农户自缴</t>
  </si>
  <si>
    <t>比例</t>
  </si>
  <si>
    <t>金额（元）</t>
  </si>
  <si>
    <t>小麦完全成本保险（中央政策性）</t>
  </si>
  <si>
    <t>高效设施温室、大棚保险</t>
  </si>
  <si>
    <t>4%/18%/6%</t>
  </si>
  <si>
    <t>200/180/180</t>
  </si>
  <si>
    <t>合计</t>
  </si>
  <si>
    <t xml:space="preserve">  保险公司负责人：                                         保险公司复核人：                               保险公司制表人：</t>
  </si>
  <si>
    <t>种植业保险明细表（险种名称：高效设施温室、大棚保险、单位保额：9000元/亩 保期：2023.12-2024.12）</t>
  </si>
  <si>
    <t>序号</t>
  </si>
  <si>
    <t>乡镇</t>
  </si>
  <si>
    <t>投保人/被保险人</t>
  </si>
  <si>
    <t>种植地址</t>
  </si>
  <si>
    <t>保单号</t>
  </si>
  <si>
    <t>户数</t>
  </si>
  <si>
    <t>数量（亩）</t>
  </si>
  <si>
    <t>自缴保费合计（元）</t>
  </si>
  <si>
    <t>总保费（元）</t>
  </si>
  <si>
    <t>各级财政补贴（元）</t>
  </si>
  <si>
    <t>汇款日期</t>
  </si>
  <si>
    <t>汇款金额</t>
  </si>
  <si>
    <t>汇款人</t>
  </si>
  <si>
    <t>交易流水号（网银回单）</t>
  </si>
  <si>
    <t>备注</t>
  </si>
  <si>
    <t>川姜镇</t>
  </si>
  <si>
    <t>欧付玲</t>
  </si>
  <si>
    <t>江苏省南通市通州区川姜镇川南村</t>
  </si>
  <si>
    <t>ANAJF0388423Q050001J</t>
  </si>
  <si>
    <t>毕冬楠</t>
  </si>
  <si>
    <t>通州区川姜镇川南村二十组</t>
  </si>
  <si>
    <t>ANAJF0388423Q050000R</t>
  </si>
  <si>
    <t>李成祥</t>
  </si>
  <si>
    <t>通州区川姜镇川南村</t>
  </si>
  <si>
    <t>ANAJF0388423Q050003S</t>
  </si>
  <si>
    <t>孟自点</t>
  </si>
  <si>
    <t>ANAJF0388423Q050002N</t>
  </si>
  <si>
    <t>杜华银</t>
  </si>
  <si>
    <t>ANAJF0388423Q050004J</t>
  </si>
  <si>
    <t>李金峰</t>
  </si>
  <si>
    <t>ANAJF0388423Q050005O</t>
  </si>
  <si>
    <t>成启文</t>
  </si>
  <si>
    <t>江苏省南通市通州区川姜镇磨框村</t>
  </si>
  <si>
    <t>ANAJF0388423Q050006S</t>
  </si>
  <si>
    <t>张文军</t>
  </si>
  <si>
    <t>ANAJF0388423Q050007K</t>
  </si>
  <si>
    <t>先锋街道</t>
  </si>
  <si>
    <t>许帅行</t>
  </si>
  <si>
    <t>江苏省南通市通州区先锋镇永安村</t>
  </si>
  <si>
    <t>ANAJF0388424Q050000D</t>
  </si>
  <si>
    <t>种植业保险明细表（险种名称：小麦完全成本保险、单位保额：1000元/亩 保期：2024.1-2024.6）</t>
  </si>
  <si>
    <t>先锋镇</t>
  </si>
  <si>
    <t>夏登连</t>
  </si>
  <si>
    <t>江苏省南通市通州区先锋镇苏家埭村</t>
  </si>
  <si>
    <t>ANAJF0365A23Q050007F</t>
  </si>
  <si>
    <t>张长利</t>
  </si>
  <si>
    <t>江苏省南通市通州区川姜镇义成村</t>
  </si>
  <si>
    <t>ANAJF0365A23Q050005R</t>
  </si>
  <si>
    <t>丁仁照</t>
  </si>
  <si>
    <t>ANAJF0365A23Q050004R</t>
  </si>
  <si>
    <t>王理军</t>
  </si>
  <si>
    <t>江苏省南通市通州区先锋镇周圩村</t>
  </si>
  <si>
    <t>ANAJF0365A23Q050008S</t>
  </si>
  <si>
    <t>朱长平</t>
  </si>
  <si>
    <t>江苏省南通市通州区川姜镇三圩埭村</t>
  </si>
  <si>
    <t>ANAJF0365A23Q050006E</t>
  </si>
  <si>
    <t>陈香</t>
  </si>
  <si>
    <t>ANAJF0365A24Q050000A</t>
  </si>
</sst>
</file>

<file path=xl/styles.xml><?xml version="1.0" encoding="utf-8"?>
<styleSheet xmlns="http://schemas.openxmlformats.org/spreadsheetml/2006/main">
  <numFmts count="1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000000"/>
    <numFmt numFmtId="44" formatCode="_ &quot;￥&quot;* #,##0.00_ ;_ &quot;￥&quot;* \-#,##0.00_ ;_ &quot;￥&quot;* &quot;-&quot;??_ ;_ @_ "/>
    <numFmt numFmtId="178" formatCode="0.00_ "/>
    <numFmt numFmtId="179" formatCode="###,###,###,###,###,##0"/>
    <numFmt numFmtId="180" formatCode="0.00_);[Red]\(0.00\)"/>
    <numFmt numFmtId="181" formatCode="yyyy/mm/dd"/>
    <numFmt numFmtId="182" formatCode="0_ "/>
    <numFmt numFmtId="183" formatCode="0.0%"/>
  </numFmts>
  <fonts count="43">
    <font>
      <sz val="12"/>
      <name val="宋体"/>
      <charset val="134"/>
    </font>
    <font>
      <b/>
      <sz val="14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  <scheme val="minor"/>
    </font>
    <font>
      <b/>
      <sz val="9"/>
      <name val="宋体"/>
      <charset val="134"/>
      <scheme val="minor"/>
    </font>
    <font>
      <sz val="9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name val="宋体"/>
      <charset val="134"/>
    </font>
    <font>
      <sz val="8"/>
      <color rgb="FF000000"/>
      <name val="Arial"/>
      <charset val="134"/>
    </font>
    <font>
      <sz val="8"/>
      <name val="Times New Roman"/>
      <charset val="0"/>
    </font>
    <font>
      <sz val="8"/>
      <name val="宋体"/>
      <charset val="134"/>
    </font>
    <font>
      <sz val="1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17"/>
      <name val="宋体"/>
      <charset val="134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Helv"/>
      <charset val="134"/>
    </font>
    <font>
      <sz val="11"/>
      <color indexed="20"/>
      <name val="宋体"/>
      <charset val="134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14">
    <xf numFmtId="0" fontId="0" fillId="0" borderId="0"/>
    <xf numFmtId="42" fontId="20" fillId="0" borderId="0" applyFont="0" applyFill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8" fillId="8" borderId="5" applyNumberFormat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41" fontId="20" fillId="0" borderId="0" applyFont="0" applyFill="0" applyBorder="0" applyAlignment="0" applyProtection="0">
      <alignment vertical="center"/>
    </xf>
    <xf numFmtId="43" fontId="2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25" fillId="16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0" fontId="0" fillId="0" borderId="0"/>
    <xf numFmtId="0" fontId="37" fillId="2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0" fillId="22" borderId="8" applyNumberFormat="0" applyFont="0" applyAlignment="0" applyProtection="0">
      <alignment vertical="center"/>
    </xf>
    <xf numFmtId="0" fontId="39" fillId="0" borderId="0">
      <alignment vertical="center"/>
    </xf>
    <xf numFmtId="0" fontId="24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>
      <alignment vertical="center"/>
    </xf>
    <xf numFmtId="0" fontId="36" fillId="0" borderId="0"/>
    <xf numFmtId="0" fontId="20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18" fillId="3" borderId="2" applyNumberFormat="0" applyAlignment="0" applyProtection="0">
      <alignment vertical="center"/>
    </xf>
    <xf numFmtId="0" fontId="40" fillId="3" borderId="5" applyNumberFormat="0" applyAlignment="0" applyProtection="0">
      <alignment vertical="center"/>
    </xf>
    <xf numFmtId="0" fontId="0" fillId="0" borderId="0">
      <alignment vertical="center"/>
    </xf>
    <xf numFmtId="0" fontId="0" fillId="0" borderId="0"/>
    <xf numFmtId="0" fontId="41" fillId="25" borderId="9" applyNumberFormat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/>
    <xf numFmtId="0" fontId="24" fillId="19" borderId="0" applyNumberFormat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20" fillId="0" borderId="0">
      <alignment vertical="center"/>
    </xf>
    <xf numFmtId="0" fontId="0" fillId="0" borderId="0"/>
    <xf numFmtId="0" fontId="37" fillId="21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20" fillId="0" borderId="0">
      <alignment vertical="center"/>
    </xf>
    <xf numFmtId="0" fontId="20" fillId="0" borderId="0">
      <alignment vertical="center"/>
    </xf>
    <xf numFmtId="0" fontId="39" fillId="0" borderId="0"/>
    <xf numFmtId="0" fontId="0" fillId="0" borderId="0"/>
    <xf numFmtId="0" fontId="39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1" fillId="11" borderId="0" applyNumberFormat="0" applyBorder="0" applyAlignment="0" applyProtection="0">
      <alignment vertical="center"/>
    </xf>
    <xf numFmtId="0" fontId="20" fillId="0" borderId="0">
      <alignment vertical="center"/>
    </xf>
    <xf numFmtId="0" fontId="39" fillId="0" borderId="0"/>
    <xf numFmtId="0" fontId="20" fillId="0" borderId="0">
      <alignment vertical="center"/>
    </xf>
    <xf numFmtId="0" fontId="20" fillId="0" borderId="0">
      <alignment vertical="center"/>
    </xf>
    <xf numFmtId="0" fontId="0" fillId="0" borderId="0"/>
    <xf numFmtId="0" fontId="20" fillId="0" borderId="0">
      <alignment vertical="center"/>
    </xf>
    <xf numFmtId="0" fontId="32" fillId="0" borderId="0">
      <alignment vertical="center"/>
    </xf>
    <xf numFmtId="0" fontId="39" fillId="0" borderId="0"/>
    <xf numFmtId="0" fontId="20" fillId="0" borderId="0">
      <alignment vertical="center"/>
    </xf>
    <xf numFmtId="0" fontId="20" fillId="0" borderId="0">
      <alignment vertical="center"/>
    </xf>
    <xf numFmtId="0" fontId="39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9" fillId="0" borderId="0"/>
    <xf numFmtId="0" fontId="31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0" fillId="0" borderId="0"/>
  </cellStyleXfs>
  <cellXfs count="68">
    <xf numFmtId="0" fontId="0" fillId="0" borderId="0" xfId="0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wrapText="1"/>
    </xf>
    <xf numFmtId="0" fontId="3" fillId="0" borderId="0" xfId="0" applyNumberFormat="1" applyFont="1" applyFill="1" applyAlignment="1">
      <alignment horizontal="center" vertical="center" wrapText="1"/>
    </xf>
    <xf numFmtId="177" fontId="3" fillId="0" borderId="0" xfId="0" applyNumberFormat="1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8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179" fontId="7" fillId="0" borderId="1" xfId="0" applyNumberFormat="1" applyFont="1" applyFill="1" applyBorder="1" applyAlignment="1">
      <alignment horizontal="center" vertical="center"/>
    </xf>
    <xf numFmtId="180" fontId="7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8" fontId="5" fillId="0" borderId="1" xfId="74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81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horizontal="center" vertical="center" wrapText="1"/>
    </xf>
    <xf numFmtId="182" fontId="9" fillId="0" borderId="1" xfId="0" applyNumberFormat="1" applyFont="1" applyFill="1" applyBorder="1" applyAlignment="1">
      <alignment horizontal="center" vertical="center"/>
    </xf>
    <xf numFmtId="182" fontId="10" fillId="0" borderId="1" xfId="77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2" borderId="0" xfId="113" applyFont="1" applyFill="1"/>
    <xf numFmtId="0" fontId="8" fillId="0" borderId="0" xfId="113" applyFont="1" applyFill="1"/>
    <xf numFmtId="0" fontId="13" fillId="2" borderId="0" xfId="113" applyFont="1" applyFill="1" applyAlignment="1">
      <alignment horizontal="center" vertical="center" wrapText="1"/>
    </xf>
    <xf numFmtId="0" fontId="14" fillId="0" borderId="0" xfId="113" applyFont="1" applyFill="1"/>
    <xf numFmtId="0" fontId="15" fillId="2" borderId="0" xfId="113" applyFont="1" applyFill="1"/>
    <xf numFmtId="0" fontId="0" fillId="0" borderId="0" xfId="113" applyNumberFormat="1" applyFill="1"/>
    <xf numFmtId="180" fontId="0" fillId="0" borderId="0" xfId="113" applyNumberFormat="1" applyFill="1"/>
    <xf numFmtId="10" fontId="0" fillId="0" borderId="0" xfId="113" applyNumberFormat="1" applyFill="1"/>
    <xf numFmtId="178" fontId="0" fillId="0" borderId="0" xfId="113" applyNumberFormat="1" applyFill="1"/>
    <xf numFmtId="180" fontId="0" fillId="2" borderId="0" xfId="113" applyNumberFormat="1" applyFill="1"/>
    <xf numFmtId="0" fontId="0" fillId="2" borderId="0" xfId="113" applyFill="1"/>
    <xf numFmtId="0" fontId="16" fillId="0" borderId="0" xfId="113" applyFont="1" applyFill="1" applyBorder="1" applyAlignment="1">
      <alignment horizontal="center" vertical="center" wrapText="1"/>
    </xf>
    <xf numFmtId="9" fontId="16" fillId="0" borderId="0" xfId="113" applyNumberFormat="1" applyFont="1" applyFill="1" applyBorder="1" applyAlignment="1">
      <alignment horizontal="center" vertical="center" wrapText="1"/>
    </xf>
    <xf numFmtId="0" fontId="14" fillId="0" borderId="0" xfId="113" applyFont="1" applyFill="1" applyAlignment="1">
      <alignment horizontal="left" vertical="center" wrapText="1"/>
    </xf>
    <xf numFmtId="9" fontId="14" fillId="0" borderId="0" xfId="113" applyNumberFormat="1" applyFont="1" applyFill="1" applyAlignment="1">
      <alignment horizontal="left" vertical="center" wrapText="1"/>
    </xf>
    <xf numFmtId="0" fontId="14" fillId="0" borderId="0" xfId="113" applyFont="1" applyFill="1" applyBorder="1" applyAlignment="1">
      <alignment horizontal="center" vertical="center" wrapText="1"/>
    </xf>
    <xf numFmtId="0" fontId="17" fillId="0" borderId="1" xfId="113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8" fontId="17" fillId="0" borderId="1" xfId="113" applyNumberFormat="1" applyFont="1" applyFill="1" applyBorder="1" applyAlignment="1">
      <alignment horizontal="center" vertical="center" wrapText="1"/>
    </xf>
    <xf numFmtId="180" fontId="14" fillId="0" borderId="1" xfId="0" applyNumberFormat="1" applyFont="1" applyFill="1" applyBorder="1" applyAlignment="1">
      <alignment horizontal="center" vertical="center" wrapText="1"/>
    </xf>
    <xf numFmtId="9" fontId="17" fillId="0" borderId="1" xfId="113" applyNumberFormat="1" applyFont="1" applyFill="1" applyBorder="1" applyAlignment="1">
      <alignment horizontal="center" vertical="center" wrapText="1"/>
    </xf>
    <xf numFmtId="9" fontId="14" fillId="0" borderId="1" xfId="0" applyNumberFormat="1" applyFont="1" applyFill="1" applyBorder="1" applyAlignment="1">
      <alignment horizontal="center" vertical="center" wrapText="1"/>
    </xf>
    <xf numFmtId="0" fontId="17" fillId="2" borderId="1" xfId="113" applyFont="1" applyFill="1" applyBorder="1" applyAlignment="1">
      <alignment horizontal="center" vertical="center" wrapText="1"/>
    </xf>
    <xf numFmtId="0" fontId="13" fillId="0" borderId="1" xfId="113" applyNumberFormat="1" applyFont="1" applyFill="1" applyBorder="1" applyAlignment="1">
      <alignment horizontal="center" vertical="center" wrapText="1"/>
    </xf>
    <xf numFmtId="180" fontId="13" fillId="0" borderId="1" xfId="113" applyNumberFormat="1" applyFont="1" applyFill="1" applyBorder="1" applyAlignment="1">
      <alignment horizontal="center" vertical="center" wrapText="1"/>
    </xf>
    <xf numFmtId="183" fontId="13" fillId="0" borderId="1" xfId="113" applyNumberFormat="1" applyFont="1" applyFill="1" applyBorder="1" applyAlignment="1">
      <alignment horizontal="center" vertical="center" wrapText="1"/>
    </xf>
    <xf numFmtId="9" fontId="13" fillId="0" borderId="1" xfId="113" applyNumberFormat="1" applyFont="1" applyFill="1" applyBorder="1" applyAlignment="1" applyProtection="1">
      <alignment horizontal="center" vertical="center" wrapText="1"/>
    </xf>
    <xf numFmtId="9" fontId="13" fillId="0" borderId="1" xfId="113" applyNumberFormat="1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180" fontId="14" fillId="0" borderId="0" xfId="0" applyNumberFormat="1" applyFont="1" applyFill="1" applyAlignment="1">
      <alignment vertical="center" wrapText="1"/>
    </xf>
    <xf numFmtId="180" fontId="14" fillId="0" borderId="0" xfId="0" applyNumberFormat="1" applyFont="1" applyFill="1" applyAlignment="1">
      <alignment vertical="center"/>
    </xf>
    <xf numFmtId="178" fontId="13" fillId="0" borderId="0" xfId="113" applyNumberFormat="1" applyFont="1" applyFill="1"/>
    <xf numFmtId="180" fontId="14" fillId="0" borderId="0" xfId="113" applyNumberFormat="1" applyFont="1" applyFill="1" applyBorder="1" applyAlignment="1">
      <alignment horizontal="center" vertical="center" wrapText="1"/>
    </xf>
    <xf numFmtId="178" fontId="0" fillId="2" borderId="0" xfId="113" applyNumberFormat="1" applyFill="1"/>
  </cellXfs>
  <cellStyles count="11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13 2" xfId="6"/>
    <cellStyle name="千位分隔[0]" xfId="7" builtinId="6"/>
    <cellStyle name="千位分隔" xfId="8" builtinId="3"/>
    <cellStyle name="常规 7 3" xfId="9"/>
    <cellStyle name="40% - 强调文字颜色 3" xfId="10" builtinId="39"/>
    <cellStyle name="差" xfId="11" builtinId="27"/>
    <cellStyle name="60% - 强调文字颜色 3" xfId="12" builtinId="40"/>
    <cellStyle name="超链接" xfId="13" builtinId="8"/>
    <cellStyle name="百分比" xfId="14" builtinId="5"/>
    <cellStyle name="常规_Sheet1 2" xfId="15"/>
    <cellStyle name="差_2015年水稻、玉米、棉花汇总（杨小龙）" xfId="16"/>
    <cellStyle name="已访问的超链接" xfId="17" builtinId="9"/>
    <cellStyle name="注释" xfId="18" builtinId="10"/>
    <cellStyle name="常规 6" xfId="19"/>
    <cellStyle name="60% - 强调文字颜色 2" xfId="20" builtinId="36"/>
    <cellStyle name="标题 4" xfId="21" builtinId="19"/>
    <cellStyle name="警告文本" xfId="22" builtinId="11"/>
    <cellStyle name="标题" xfId="23" builtinId="15"/>
    <cellStyle name="常规 5 2" xfId="24"/>
    <cellStyle name="_ET_STYLE_NoName_00_" xfId="25"/>
    <cellStyle name="常规 12" xfId="26"/>
    <cellStyle name="解释性文本" xfId="27" builtinId="53"/>
    <cellStyle name="标题 1" xfId="28" builtinId="16"/>
    <cellStyle name="标题 2" xfId="29" builtinId="17"/>
    <cellStyle name="60% - 强调文字颜色 1" xfId="30" builtinId="32"/>
    <cellStyle name="标题 3" xfId="31" builtinId="18"/>
    <cellStyle name="60% - 强调文字颜色 4" xfId="32" builtinId="44"/>
    <cellStyle name="输出" xfId="33" builtinId="21"/>
    <cellStyle name="计算" xfId="34" builtinId="22"/>
    <cellStyle name="常规 31" xfId="35"/>
    <cellStyle name="常规 26" xfId="36"/>
    <cellStyle name="检查单元格" xfId="37" builtinId="23"/>
    <cellStyle name="20% - 强调文字颜色 6" xfId="38" builtinId="50"/>
    <cellStyle name="常规_2015葛长路村归户清册正确已核对" xfId="39"/>
    <cellStyle name="强调文字颜色 2" xfId="40" builtinId="33"/>
    <cellStyle name="链接单元格" xfId="41" builtinId="24"/>
    <cellStyle name="汇总" xfId="42" builtinId="25"/>
    <cellStyle name="好" xfId="43" builtinId="26"/>
    <cellStyle name="适中" xfId="44" builtinId="28"/>
    <cellStyle name="20% - 强调文字颜色 5" xfId="45" builtinId="46"/>
    <cellStyle name="强调文字颜色 1" xfId="46" builtinId="29"/>
    <cellStyle name="20% - 强调文字颜色 1" xfId="47" builtinId="30"/>
    <cellStyle name="差_2014年签单小麦油菜汇总1" xfId="48"/>
    <cellStyle name="40% - 强调文字颜色 1" xfId="49" builtinId="31"/>
    <cellStyle name="20% - 强调文字颜色 2" xfId="50" builtinId="34"/>
    <cellStyle name="40% - 强调文字颜色 2" xfId="51" builtinId="35"/>
    <cellStyle name="强调文字颜色 3" xfId="52" builtinId="37"/>
    <cellStyle name="差_2015年小麦油菜汇总（2015.1.15）" xfId="53"/>
    <cellStyle name="强调文字颜色 4" xfId="54" builtinId="41"/>
    <cellStyle name="20% - 强调文字颜色 4" xfId="55" builtinId="42"/>
    <cellStyle name="40% - 强调文字颜色 4" xfId="56" builtinId="43"/>
    <cellStyle name="好_2014年签单小麦油菜汇总1" xfId="57"/>
    <cellStyle name="强调文字颜色 5" xfId="58" builtinId="45"/>
    <cellStyle name="40% - 强调文字颜色 5" xfId="59" builtinId="47"/>
    <cellStyle name="60% - 强调文字颜色 5" xfId="60" builtinId="48"/>
    <cellStyle name="强调文字颜色 6" xfId="61" builtinId="49"/>
    <cellStyle name="40% - 强调文字颜色 6" xfId="62" builtinId="51"/>
    <cellStyle name="60% - 强调文字颜色 6" xfId="63" builtinId="52"/>
    <cellStyle name="常规 10" xfId="64"/>
    <cellStyle name="常规 10 2" xfId="65"/>
    <cellStyle name="gcd" xfId="66"/>
    <cellStyle name="差_2015年水稻、玉米、棉花汇总（）" xfId="67"/>
    <cellStyle name="常规 11" xfId="68"/>
    <cellStyle name="常规 13" xfId="69"/>
    <cellStyle name="常规 11 2" xfId="70"/>
    <cellStyle name="常规 12 2" xfId="71"/>
    <cellStyle name="常规 14" xfId="72"/>
    <cellStyle name="常规 14 2" xfId="73"/>
    <cellStyle name="常规 149 2 2 2" xfId="74"/>
    <cellStyle name="常规 15" xfId="75"/>
    <cellStyle name="常规 15 2" xfId="76"/>
    <cellStyle name="常规 2" xfId="77"/>
    <cellStyle name="常规 2 2" xfId="78"/>
    <cellStyle name="常规 2 3" xfId="79"/>
    <cellStyle name="常规 22 8" xfId="80"/>
    <cellStyle name="常规 27" xfId="81"/>
    <cellStyle name="常规 3" xfId="82"/>
    <cellStyle name="常规 3 2" xfId="83"/>
    <cellStyle name="常规 3 3" xfId="84"/>
    <cellStyle name="常规 33" xfId="85"/>
    <cellStyle name="常规 34" xfId="86"/>
    <cellStyle name="常规 35" xfId="87"/>
    <cellStyle name="常规 36" xfId="88"/>
    <cellStyle name="常规 37" xfId="89"/>
    <cellStyle name="好_2015年水稻、玉米、棉花汇总（杨小龙）" xfId="90"/>
    <cellStyle name="常规 4" xfId="91"/>
    <cellStyle name="常规 5" xfId="92"/>
    <cellStyle name="常规 5 3" xfId="93"/>
    <cellStyle name="常规 6 2" xfId="94"/>
    <cellStyle name="常规 7" xfId="95"/>
    <cellStyle name="常规 7 2" xfId="96"/>
    <cellStyle name="常规 74" xfId="97"/>
    <cellStyle name="常规 9" xfId="98"/>
    <cellStyle name="常规 9 2" xfId="99"/>
    <cellStyle name="常规 9 3" xfId="100"/>
    <cellStyle name="常规_2019年双楼村农业大户小麦保险" xfId="101"/>
    <cellStyle name="常规_Sheet1" xfId="102"/>
    <cellStyle name="常规_Sheet1 5" xfId="103"/>
    <cellStyle name="常规_Sheet1_Sheet1" xfId="104"/>
    <cellStyle name="常规_Sheet2" xfId="105"/>
    <cellStyle name="常规_水稻" xfId="106"/>
    <cellStyle name="好_2015年水稻、玉米、棉花汇总（）" xfId="107"/>
    <cellStyle name="好_2015年小麦油菜汇总（2015.1.15）" xfId="108"/>
    <cellStyle name="常规 2 27 2" xfId="109"/>
    <cellStyle name="常规 24" xfId="110"/>
    <cellStyle name="常规 2 4" xfId="111"/>
    <cellStyle name="常规 17" xfId="112"/>
    <cellStyle name="常规 8" xfId="113"/>
  </cellStyles>
  <tableStyles count="0" defaultTableStyle="TableStyleMedium2"/>
  <colors>
    <mruColors>
      <color rgb="0092D050"/>
      <color rgb="00F968D1"/>
      <color rgb="0000FF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4" Type="http://schemas.openxmlformats.org/officeDocument/2006/relationships/image" Target="../media/image14.emf"/><Relationship Id="rId13" Type="http://schemas.openxmlformats.org/officeDocument/2006/relationships/image" Target="../media/image13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9" Type="http://schemas.openxmlformats.org/officeDocument/2006/relationships/image" Target="../media/image9.emf"/><Relationship Id="rId8" Type="http://schemas.openxmlformats.org/officeDocument/2006/relationships/image" Target="../media/image8.emf"/><Relationship Id="rId7" Type="http://schemas.openxmlformats.org/officeDocument/2006/relationships/image" Target="../media/image7.emf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4" Type="http://schemas.openxmlformats.org/officeDocument/2006/relationships/image" Target="../media/image4.emf"/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4" Type="http://schemas.openxmlformats.org/officeDocument/2006/relationships/image" Target="../media/image14.emf"/><Relationship Id="rId13" Type="http://schemas.openxmlformats.org/officeDocument/2006/relationships/image" Target="../media/image13.emf"/><Relationship Id="rId12" Type="http://schemas.openxmlformats.org/officeDocument/2006/relationships/image" Target="../media/image12.emf"/><Relationship Id="rId11" Type="http://schemas.openxmlformats.org/officeDocument/2006/relationships/image" Target="../media/image11.emf"/><Relationship Id="rId10" Type="http://schemas.openxmlformats.org/officeDocument/2006/relationships/image" Target="../media/image10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sp>
      <xdr:nvSpPr>
        <xdr:cNvPr id="2" name="HTMLHidden1" hidden="1"/>
        <xdr:cNvSpPr/>
      </xdr:nvSpPr>
      <xdr:spPr>
        <a:xfrm>
          <a:off x="4659630" y="5981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sp>
      <xdr:nvSpPr>
        <xdr:cNvPr id="3" name="HTMLHidden2" hidden="1"/>
        <xdr:cNvSpPr/>
      </xdr:nvSpPr>
      <xdr:spPr>
        <a:xfrm>
          <a:off x="4659630" y="5981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sp>
      <xdr:nvSpPr>
        <xdr:cNvPr id="4" name="HTMLHidden3" hidden="1"/>
        <xdr:cNvSpPr/>
      </xdr:nvSpPr>
      <xdr:spPr>
        <a:xfrm>
          <a:off x="4659630" y="5981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sp>
      <xdr:nvSpPr>
        <xdr:cNvPr id="5" name="HTMLHidden4" hidden="1"/>
        <xdr:cNvSpPr/>
      </xdr:nvSpPr>
      <xdr:spPr>
        <a:xfrm>
          <a:off x="4659630" y="5981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sp>
      <xdr:nvSpPr>
        <xdr:cNvPr id="6" name="HTMLHidden5" hidden="1"/>
        <xdr:cNvSpPr/>
      </xdr:nvSpPr>
      <xdr:spPr>
        <a:xfrm>
          <a:off x="4659630" y="5981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sp>
      <xdr:nvSpPr>
        <xdr:cNvPr id="7" name="HTMLHidden6" hidden="1"/>
        <xdr:cNvSpPr/>
      </xdr:nvSpPr>
      <xdr:spPr>
        <a:xfrm>
          <a:off x="4659630" y="5981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sp>
      <xdr:nvSpPr>
        <xdr:cNvPr id="8" name="HTMLHidden7" hidden="1"/>
        <xdr:cNvSpPr/>
      </xdr:nvSpPr>
      <xdr:spPr>
        <a:xfrm>
          <a:off x="4659630" y="5981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sp>
      <xdr:nvSpPr>
        <xdr:cNvPr id="9" name="HTMLHidden8" hidden="1"/>
        <xdr:cNvSpPr/>
      </xdr:nvSpPr>
      <xdr:spPr>
        <a:xfrm>
          <a:off x="4659630" y="5981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sp>
      <xdr:nvSpPr>
        <xdr:cNvPr id="10" name="HTMLHidden9" hidden="1"/>
        <xdr:cNvSpPr/>
      </xdr:nvSpPr>
      <xdr:spPr>
        <a:xfrm>
          <a:off x="4659630" y="5981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sp>
      <xdr:nvSpPr>
        <xdr:cNvPr id="11" name="HTMLHidden10" hidden="1"/>
        <xdr:cNvSpPr/>
      </xdr:nvSpPr>
      <xdr:spPr>
        <a:xfrm>
          <a:off x="4659630" y="5981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sp>
      <xdr:nvSpPr>
        <xdr:cNvPr id="12" name="HTMLHidden11" hidden="1"/>
        <xdr:cNvSpPr/>
      </xdr:nvSpPr>
      <xdr:spPr>
        <a:xfrm>
          <a:off x="4659630" y="5981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sp>
      <xdr:nvSpPr>
        <xdr:cNvPr id="13" name="HTMLHidden12" hidden="1"/>
        <xdr:cNvSpPr/>
      </xdr:nvSpPr>
      <xdr:spPr>
        <a:xfrm>
          <a:off x="4659630" y="5981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sp>
      <xdr:nvSpPr>
        <xdr:cNvPr id="14" name="HTMLHidden13" hidden="1"/>
        <xdr:cNvSpPr/>
      </xdr:nvSpPr>
      <xdr:spPr>
        <a:xfrm>
          <a:off x="4659630" y="5981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sp>
      <xdr:nvSpPr>
        <xdr:cNvPr id="15" name="HTMLHidden14" hidden="1"/>
        <xdr:cNvSpPr/>
      </xdr:nvSpPr>
      <xdr:spPr>
        <a:xfrm>
          <a:off x="4659630" y="59817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16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59630" y="5981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17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59630" y="5981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18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59630" y="5981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19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59630" y="5981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20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59630" y="5981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21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59630" y="5981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22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59630" y="5981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23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59630" y="5981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24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59630" y="5981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25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59630" y="5981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26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59630" y="5981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27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59630" y="5981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28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59630" y="5981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11</xdr:row>
      <xdr:rowOff>0</xdr:rowOff>
    </xdr:from>
    <xdr:to>
      <xdr:col>4</xdr:col>
      <xdr:colOff>914400</xdr:colOff>
      <xdr:row>11</xdr:row>
      <xdr:rowOff>228600</xdr:rowOff>
    </xdr:to>
    <xdr:pic>
      <xdr:nvPicPr>
        <xdr:cNvPr id="29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659630" y="59817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2" name="HTMLHidden1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3" name="HTMLHidden2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4" name="HTMLHidden3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5" name="HTMLHidden4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6" name="HTMLHidden5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7" name="HTMLHidden6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8" name="HTMLHidden7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9" name="HTMLHidden8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10" name="HTMLHidden9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11" name="HTMLHidden10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12" name="HTMLHidden11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13" name="HTMLHidden12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14" name="HTMLHidden13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15" name="HTMLHidden14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16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17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18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19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20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21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22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23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24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25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26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27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28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29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30" name="HTMLHidden1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31" name="HTMLHidden2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32" name="HTMLHidden3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33" name="HTMLHidden4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34" name="HTMLHidden5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35" name="HTMLHidden6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36" name="HTMLHidden7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37" name="HTMLHidden8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38" name="HTMLHidden9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39" name="HTMLHidden10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40" name="HTMLHidden11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41" name="HTMLHidden12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42" name="HTMLHidden13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sp>
      <xdr:nvSpPr>
        <xdr:cNvPr id="43" name="HTMLHidden14" hidden="1"/>
        <xdr:cNvSpPr/>
      </xdr:nvSpPr>
      <xdr:spPr>
        <a:xfrm>
          <a:off x="4057650" y="4165600"/>
          <a:ext cx="914400" cy="228600"/>
        </a:xfrm>
        <a:prstGeom prst="rect">
          <a:avLst/>
        </a:prstGeom>
      </xdr:spPr>
    </xdr:sp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44" name="HTMLHidden1" hidden="1"/>
        <xdr:cNvPicPr>
          <a:picLocks noChangeArrowheads="1" noChangeShapeType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45" name="HTMLHidden2" hidden="1"/>
        <xdr:cNvPicPr>
          <a:picLocks noChangeArrowheads="1" noChangeShapeType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46" name="HTMLHidden3" hidden="1"/>
        <xdr:cNvPicPr>
          <a:picLocks noChangeArrowheads="1" noChangeShapeType="1"/>
        </xdr:cNvPicPr>
      </xdr:nvPicPr>
      <xdr:blipFill>
        <a:blip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47" name="HTMLHidden4" hidden="1"/>
        <xdr:cNvPicPr>
          <a:picLocks noChangeArrowheads="1" noChangeShapeType="1"/>
        </xdr:cNvPicPr>
      </xdr:nvPicPr>
      <xdr:blipFill>
        <a:blip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48" name="HTMLHidden5" hidden="1"/>
        <xdr:cNvPicPr>
          <a:picLocks noChangeArrowheads="1" noChangeShapeType="1"/>
        </xdr:cNvPicPr>
      </xdr:nvPicPr>
      <xdr:blipFill>
        <a:blip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49" name="HTMLHidden6" hidden="1"/>
        <xdr:cNvPicPr>
          <a:picLocks noChangeArrowheads="1" noChangeShapeType="1"/>
        </xdr:cNvPicPr>
      </xdr:nvPicPr>
      <xdr:blipFill>
        <a:blip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50" name="HTMLHidden7" hidden="1"/>
        <xdr:cNvPicPr>
          <a:picLocks noChangeArrowheads="1" noChangeShapeType="1"/>
        </xdr:cNvPicPr>
      </xdr:nvPicPr>
      <xdr:blipFill>
        <a:blip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51" name="HTMLHidden8" hidden="1"/>
        <xdr:cNvPicPr>
          <a:picLocks noChangeArrowheads="1" noChangeShapeType="1"/>
        </xdr:cNvPicPr>
      </xdr:nvPicPr>
      <xdr:blipFill>
        <a:blip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52" name="HTMLHidden9" hidden="1"/>
        <xdr:cNvPicPr>
          <a:picLocks noChangeArrowheads="1" noChangeShapeType="1"/>
        </xdr:cNvPicPr>
      </xdr:nvPicPr>
      <xdr:blipFill>
        <a:blip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53" name="HTMLHidden10" hidden="1"/>
        <xdr:cNvPicPr>
          <a:picLocks noChangeArrowheads="1" noChangeShapeType="1"/>
        </xdr:cNvPicPr>
      </xdr:nvPicPr>
      <xdr:blipFill>
        <a:blip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54" name="HTMLHidden11" hidden="1"/>
        <xdr:cNvPicPr>
          <a:picLocks noChangeArrowheads="1" noChangeShapeType="1"/>
        </xdr:cNvPicPr>
      </xdr:nvPicPr>
      <xdr:blipFill>
        <a:blip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55" name="HTMLHidden12" hidden="1"/>
        <xdr:cNvPicPr>
          <a:picLocks noChangeArrowheads="1" noChangeShapeType="1"/>
        </xdr:cNvPicPr>
      </xdr:nvPicPr>
      <xdr:blipFill>
        <a:blip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56" name="HTMLHidden13" hidden="1"/>
        <xdr:cNvPicPr>
          <a:picLocks noChangeArrowheads="1" noChangeShapeType="1"/>
        </xdr:cNvPicPr>
      </xdr:nvPicPr>
      <xdr:blipFill>
        <a:blip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8</xdr:row>
      <xdr:rowOff>0</xdr:rowOff>
    </xdr:from>
    <xdr:to>
      <xdr:col>4</xdr:col>
      <xdr:colOff>914400</xdr:colOff>
      <xdr:row>8</xdr:row>
      <xdr:rowOff>228600</xdr:rowOff>
    </xdr:to>
    <xdr:pic>
      <xdr:nvPicPr>
        <xdr:cNvPr id="57" name="HTMLHidden14" hidden="1"/>
        <xdr:cNvPicPr>
          <a:picLocks noChangeArrowheads="1" noChangeShapeType="1"/>
        </xdr:cNvPicPr>
      </xdr:nvPicPr>
      <xdr:blipFill>
        <a:blip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057650" y="4165600"/>
          <a:ext cx="91440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noFill/>
            </a14:hiddenFill>
          </a:ex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14"/>
  <sheetViews>
    <sheetView view="pageBreakPreview" zoomScaleNormal="115" workbookViewId="0">
      <selection activeCell="R11" sqref="R11"/>
    </sheetView>
  </sheetViews>
  <sheetFormatPr defaultColWidth="9" defaultRowHeight="14.25"/>
  <cols>
    <col min="1" max="1" width="16.125" style="38" customWidth="1"/>
    <col min="2" max="2" width="6.5" style="39" customWidth="1"/>
    <col min="3" max="3" width="10.625" style="40" customWidth="1"/>
    <col min="4" max="4" width="6.75" style="41" customWidth="1"/>
    <col min="5" max="5" width="9.675" style="40" customWidth="1"/>
    <col min="6" max="6" width="6.75" style="42" customWidth="1"/>
    <col min="7" max="7" width="13.2583333333333" style="43" customWidth="1"/>
    <col min="8" max="8" width="6.625" style="43" customWidth="1"/>
    <col min="9" max="9" width="10.375" style="43" customWidth="1"/>
    <col min="10" max="10" width="9.625" style="42" customWidth="1"/>
    <col min="11" max="11" width="11.5" style="44" customWidth="1"/>
    <col min="12" max="12" width="3.875" style="44" customWidth="1"/>
    <col min="13" max="13" width="9.375" style="44" customWidth="1"/>
    <col min="14" max="16" width="9" style="44"/>
    <col min="17" max="17" width="9.375" style="44" customWidth="1"/>
    <col min="18" max="18" width="11.6833333333333" style="44" customWidth="1"/>
    <col min="19" max="19" width="15.4833333333333" style="44" customWidth="1"/>
    <col min="20" max="16384" width="9" style="44"/>
  </cols>
  <sheetData>
    <row r="1" s="34" customFormat="1" ht="25.5" customHeight="1" spans="1:19">
      <c r="A1" s="45" t="s">
        <v>0</v>
      </c>
      <c r="B1" s="45"/>
      <c r="C1" s="45"/>
      <c r="D1" s="45"/>
      <c r="E1" s="46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</row>
    <row r="2" s="35" customFormat="1" ht="25.5" customHeight="1" spans="1:19">
      <c r="A2" s="47" t="s">
        <v>1</v>
      </c>
      <c r="B2" s="47"/>
      <c r="C2" s="47"/>
      <c r="D2" s="47"/>
      <c r="E2" s="48"/>
      <c r="F2" s="47"/>
      <c r="G2" s="49"/>
      <c r="H2" s="49"/>
      <c r="I2" s="66"/>
      <c r="J2" s="66"/>
      <c r="K2" s="66"/>
      <c r="L2" s="66"/>
      <c r="M2" s="66"/>
      <c r="N2" s="66"/>
      <c r="O2" s="66"/>
      <c r="P2" s="66"/>
      <c r="Q2" s="47" t="s">
        <v>2</v>
      </c>
      <c r="R2" s="47"/>
      <c r="S2" s="47"/>
    </row>
    <row r="3" s="36" customFormat="1" ht="20.25" customHeight="1" spans="1:19">
      <c r="A3" s="50" t="s">
        <v>3</v>
      </c>
      <c r="B3" s="51" t="s">
        <v>4</v>
      </c>
      <c r="C3" s="52" t="s">
        <v>5</v>
      </c>
      <c r="D3" s="53" t="s">
        <v>6</v>
      </c>
      <c r="E3" s="54" t="s">
        <v>7</v>
      </c>
      <c r="F3" s="52" t="s">
        <v>8</v>
      </c>
      <c r="G3" s="52" t="s">
        <v>9</v>
      </c>
      <c r="H3" s="52" t="s">
        <v>10</v>
      </c>
      <c r="I3" s="52"/>
      <c r="J3" s="52"/>
      <c r="K3" s="52"/>
      <c r="L3" s="52"/>
      <c r="M3" s="52"/>
      <c r="N3" s="52"/>
      <c r="O3" s="52"/>
      <c r="P3" s="52"/>
      <c r="Q3" s="52"/>
      <c r="R3" s="52" t="s">
        <v>11</v>
      </c>
      <c r="S3" s="53" t="s">
        <v>12</v>
      </c>
    </row>
    <row r="4" s="36" customFormat="1" ht="12" spans="1:19">
      <c r="A4" s="50"/>
      <c r="B4" s="51"/>
      <c r="C4" s="52"/>
      <c r="D4" s="53"/>
      <c r="E4" s="54"/>
      <c r="F4" s="52"/>
      <c r="G4" s="52"/>
      <c r="H4" s="55" t="s">
        <v>13</v>
      </c>
      <c r="I4" s="53"/>
      <c r="J4" s="53" t="s">
        <v>14</v>
      </c>
      <c r="K4" s="53"/>
      <c r="L4" s="53" t="s">
        <v>15</v>
      </c>
      <c r="M4" s="53"/>
      <c r="N4" s="53" t="s">
        <v>16</v>
      </c>
      <c r="O4" s="53"/>
      <c r="P4" s="53" t="s">
        <v>17</v>
      </c>
      <c r="Q4" s="53"/>
      <c r="R4" s="52"/>
      <c r="S4" s="53"/>
    </row>
    <row r="5" s="36" customFormat="1" ht="39.95" customHeight="1" spans="1:19">
      <c r="A5" s="50"/>
      <c r="B5" s="51"/>
      <c r="C5" s="52"/>
      <c r="D5" s="53"/>
      <c r="E5" s="54"/>
      <c r="F5" s="52"/>
      <c r="G5" s="52"/>
      <c r="H5" s="54" t="s">
        <v>18</v>
      </c>
      <c r="I5" s="53" t="s">
        <v>19</v>
      </c>
      <c r="J5" s="52" t="s">
        <v>18</v>
      </c>
      <c r="K5" s="53" t="s">
        <v>19</v>
      </c>
      <c r="L5" s="52" t="s">
        <v>18</v>
      </c>
      <c r="M5" s="53" t="s">
        <v>19</v>
      </c>
      <c r="N5" s="52" t="s">
        <v>18</v>
      </c>
      <c r="O5" s="53" t="s">
        <v>19</v>
      </c>
      <c r="P5" s="52" t="s">
        <v>18</v>
      </c>
      <c r="Q5" s="53" t="s">
        <v>19</v>
      </c>
      <c r="R5" s="52"/>
      <c r="S5" s="53"/>
    </row>
    <row r="6" s="36" customFormat="1" ht="39.95" customHeight="1" spans="1:19">
      <c r="A6" s="56" t="s">
        <v>20</v>
      </c>
      <c r="B6" s="57">
        <v>6</v>
      </c>
      <c r="C6" s="58">
        <v>2399</v>
      </c>
      <c r="D6" s="58">
        <v>1000</v>
      </c>
      <c r="E6" s="59">
        <v>0.04</v>
      </c>
      <c r="F6" s="58">
        <v>40</v>
      </c>
      <c r="G6" s="58">
        <v>95960</v>
      </c>
      <c r="H6" s="60">
        <v>0.35</v>
      </c>
      <c r="I6" s="58">
        <f>G6*H6</f>
        <v>33586</v>
      </c>
      <c r="J6" s="61">
        <v>0.3</v>
      </c>
      <c r="K6" s="58">
        <f>G6*J6</f>
        <v>28788</v>
      </c>
      <c r="L6" s="62">
        <v>0</v>
      </c>
      <c r="M6" s="58">
        <v>0</v>
      </c>
      <c r="N6" s="62">
        <v>0.05</v>
      </c>
      <c r="O6" s="58">
        <f>N6*G6</f>
        <v>4798</v>
      </c>
      <c r="P6" s="62">
        <v>0.3</v>
      </c>
      <c r="Q6" s="58">
        <f>P6*G6</f>
        <v>28788</v>
      </c>
      <c r="R6" s="58">
        <v>28788</v>
      </c>
      <c r="S6" s="58">
        <v>67172</v>
      </c>
    </row>
    <row r="7" s="36" customFormat="1" ht="39.95" customHeight="1" spans="1:19">
      <c r="A7" s="56" t="s">
        <v>21</v>
      </c>
      <c r="B7" s="57">
        <v>9</v>
      </c>
      <c r="C7" s="58">
        <v>189</v>
      </c>
      <c r="D7" s="58">
        <v>9000</v>
      </c>
      <c r="E7" s="59" t="s">
        <v>22</v>
      </c>
      <c r="F7" s="58" t="s">
        <v>23</v>
      </c>
      <c r="G7" s="58">
        <v>99405</v>
      </c>
      <c r="H7" s="61">
        <v>0</v>
      </c>
      <c r="I7" s="58">
        <v>0</v>
      </c>
      <c r="J7" s="61">
        <v>0</v>
      </c>
      <c r="K7" s="58">
        <v>0</v>
      </c>
      <c r="L7" s="62">
        <v>0</v>
      </c>
      <c r="M7" s="58">
        <v>0</v>
      </c>
      <c r="N7" s="62">
        <v>0.8</v>
      </c>
      <c r="O7" s="58">
        <f>N7*G7</f>
        <v>79524</v>
      </c>
      <c r="P7" s="62">
        <v>0.2</v>
      </c>
      <c r="Q7" s="58">
        <f>G7*P7</f>
        <v>19881</v>
      </c>
      <c r="R7" s="58">
        <v>19881</v>
      </c>
      <c r="S7" s="58">
        <v>79524</v>
      </c>
    </row>
    <row r="8" s="36" customFormat="1" ht="39.95" customHeight="1" spans="1:19">
      <c r="A8" s="56"/>
      <c r="B8" s="57"/>
      <c r="C8" s="58"/>
      <c r="D8" s="58"/>
      <c r="E8" s="61"/>
      <c r="F8" s="58"/>
      <c r="G8" s="58"/>
      <c r="H8" s="61"/>
      <c r="I8" s="58"/>
      <c r="J8" s="61"/>
      <c r="K8" s="58"/>
      <c r="L8" s="62"/>
      <c r="M8" s="58"/>
      <c r="N8" s="62"/>
      <c r="O8" s="58"/>
      <c r="P8" s="62"/>
      <c r="Q8" s="58"/>
      <c r="R8" s="58"/>
      <c r="S8" s="58"/>
    </row>
    <row r="9" s="36" customFormat="1" ht="39.95" customHeight="1" spans="1:19">
      <c r="A9" s="56"/>
      <c r="B9" s="57"/>
      <c r="C9" s="58"/>
      <c r="D9" s="58"/>
      <c r="E9" s="61"/>
      <c r="F9" s="58"/>
      <c r="G9" s="58"/>
      <c r="H9" s="61"/>
      <c r="I9" s="58"/>
      <c r="J9" s="61"/>
      <c r="K9" s="58"/>
      <c r="L9" s="62"/>
      <c r="M9" s="58"/>
      <c r="N9" s="62"/>
      <c r="O9" s="58"/>
      <c r="P9" s="62"/>
      <c r="Q9" s="58"/>
      <c r="R9" s="58"/>
      <c r="S9" s="58"/>
    </row>
    <row r="10" s="37" customFormat="1" ht="32.25" customHeight="1" spans="1:19">
      <c r="A10" s="56"/>
      <c r="B10" s="57"/>
      <c r="C10" s="58"/>
      <c r="D10" s="58"/>
      <c r="E10" s="61"/>
      <c r="F10" s="58"/>
      <c r="G10" s="58"/>
      <c r="H10" s="62"/>
      <c r="I10" s="58"/>
      <c r="J10" s="61"/>
      <c r="K10" s="58"/>
      <c r="L10" s="62"/>
      <c r="M10" s="58"/>
      <c r="N10" s="62"/>
      <c r="O10" s="58"/>
      <c r="P10" s="62"/>
      <c r="Q10" s="58"/>
      <c r="R10" s="58"/>
      <c r="S10" s="58"/>
    </row>
    <row r="11" ht="39" customHeight="1" spans="1:19">
      <c r="A11" s="56" t="s">
        <v>24</v>
      </c>
      <c r="B11" s="58">
        <f>SUM(B6:B10)</f>
        <v>15</v>
      </c>
      <c r="C11" s="58">
        <f>SUM(C6:C10)</f>
        <v>2588</v>
      </c>
      <c r="D11" s="58"/>
      <c r="E11" s="61"/>
      <c r="F11" s="58"/>
      <c r="G11" s="58">
        <f>SUM(G6:G10)</f>
        <v>195365</v>
      </c>
      <c r="H11" s="58"/>
      <c r="I11" s="58">
        <f t="shared" ref="I11:M11" si="0">SUM(I6:I10)</f>
        <v>33586</v>
      </c>
      <c r="J11" s="58"/>
      <c r="K11" s="58">
        <f t="shared" si="0"/>
        <v>28788</v>
      </c>
      <c r="L11" s="58"/>
      <c r="M11" s="58">
        <f t="shared" si="0"/>
        <v>0</v>
      </c>
      <c r="N11" s="58"/>
      <c r="O11" s="58">
        <f t="shared" ref="O11:S11" si="1">SUM(O6:O10)</f>
        <v>84322</v>
      </c>
      <c r="P11" s="58"/>
      <c r="Q11" s="58">
        <f t="shared" si="1"/>
        <v>48669</v>
      </c>
      <c r="R11" s="58">
        <f t="shared" si="1"/>
        <v>48669</v>
      </c>
      <c r="S11" s="58">
        <f t="shared" si="1"/>
        <v>146696</v>
      </c>
    </row>
    <row r="12" spans="1:19">
      <c r="A12" s="63" t="s">
        <v>25</v>
      </c>
      <c r="B12" s="64"/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</row>
    <row r="13" spans="13:13">
      <c r="M13" s="67"/>
    </row>
    <row r="14" spans="6:6">
      <c r="F14" s="65"/>
    </row>
  </sheetData>
  <mergeCells count="19">
    <mergeCell ref="A1:S1"/>
    <mergeCell ref="A2:C2"/>
    <mergeCell ref="Q2:S2"/>
    <mergeCell ref="H3:Q3"/>
    <mergeCell ref="H4:I4"/>
    <mergeCell ref="J4:K4"/>
    <mergeCell ref="L4:M4"/>
    <mergeCell ref="N4:O4"/>
    <mergeCell ref="P4:Q4"/>
    <mergeCell ref="A12:S12"/>
    <mergeCell ref="A3:A5"/>
    <mergeCell ref="B3:B5"/>
    <mergeCell ref="C3:C5"/>
    <mergeCell ref="D3:D5"/>
    <mergeCell ref="E3:E5"/>
    <mergeCell ref="F3:F5"/>
    <mergeCell ref="G3:G5"/>
    <mergeCell ref="R3:R5"/>
    <mergeCell ref="S3:S5"/>
  </mergeCells>
  <printOptions horizontalCentered="1"/>
  <pageMargins left="0.236111111111111" right="0.590277777777778" top="0.55" bottom="0.35" header="0.31" footer="0.12"/>
  <pageSetup paperSize="9" scale="70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>
    <pageSetUpPr fitToPage="1"/>
  </sheetPr>
  <dimension ref="A1:O12"/>
  <sheetViews>
    <sheetView tabSelected="1" workbookViewId="0">
      <pane ySplit="2" topLeftCell="A3" activePane="bottomLeft" state="frozen"/>
      <selection/>
      <selection pane="bottomLeft" activeCell="M4" sqref="M4"/>
    </sheetView>
  </sheetViews>
  <sheetFormatPr defaultColWidth="14.75" defaultRowHeight="12"/>
  <cols>
    <col min="1" max="1" width="5.80833333333333" style="5" customWidth="1"/>
    <col min="2" max="2" width="9.625" style="3" customWidth="1"/>
    <col min="3" max="3" width="11.45" style="6" customWidth="1"/>
    <col min="4" max="4" width="34.2666666666667" style="6" customWidth="1"/>
    <col min="5" max="5" width="28.5" style="5" customWidth="1"/>
    <col min="6" max="6" width="8" style="7" customWidth="1"/>
    <col min="7" max="10" width="10.375" style="8" customWidth="1"/>
    <col min="11" max="11" width="13.25" style="4" customWidth="1"/>
    <col min="12" max="12" width="12.5" style="4" customWidth="1"/>
    <col min="13" max="13" width="14.375" style="4" customWidth="1"/>
    <col min="14" max="14" width="12.625" style="4" customWidth="1"/>
    <col min="15" max="15" width="7.175" style="4" customWidth="1"/>
    <col min="16" max="16384" width="14.75" style="4"/>
  </cols>
  <sheetData>
    <row r="1" s="1" customFormat="1" ht="38" customHeight="1" spans="1:15">
      <c r="A1" s="9" t="s">
        <v>26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2" customFormat="1" ht="34" customHeight="1" spans="1:15">
      <c r="A2" s="10" t="s">
        <v>27</v>
      </c>
      <c r="B2" s="11" t="s">
        <v>28</v>
      </c>
      <c r="C2" s="12" t="s">
        <v>29</v>
      </c>
      <c r="D2" s="12" t="s">
        <v>30</v>
      </c>
      <c r="E2" s="10" t="s">
        <v>31</v>
      </c>
      <c r="F2" s="13" t="s">
        <v>32</v>
      </c>
      <c r="G2" s="14" t="s">
        <v>33</v>
      </c>
      <c r="H2" s="14" t="s">
        <v>34</v>
      </c>
      <c r="I2" s="14" t="s">
        <v>35</v>
      </c>
      <c r="J2" s="25" t="s">
        <v>36</v>
      </c>
      <c r="K2" s="26" t="s">
        <v>37</v>
      </c>
      <c r="L2" s="26" t="s">
        <v>38</v>
      </c>
      <c r="M2" s="26" t="s">
        <v>39</v>
      </c>
      <c r="N2" s="26" t="s">
        <v>40</v>
      </c>
      <c r="O2" s="26" t="s">
        <v>41</v>
      </c>
    </row>
    <row r="3" s="3" customFormat="1" ht="41" customHeight="1" spans="1:15">
      <c r="A3" s="15">
        <v>1</v>
      </c>
      <c r="B3" s="30" t="s">
        <v>42</v>
      </c>
      <c r="C3" s="16" t="s">
        <v>43</v>
      </c>
      <c r="D3" s="16" t="s">
        <v>44</v>
      </c>
      <c r="E3" s="16" t="s">
        <v>45</v>
      </c>
      <c r="F3" s="17">
        <v>1</v>
      </c>
      <c r="G3" s="18">
        <v>38</v>
      </c>
      <c r="H3" s="19">
        <f>I3*0.2</f>
        <v>4256</v>
      </c>
      <c r="I3" s="19">
        <v>21280</v>
      </c>
      <c r="J3" s="19">
        <v>17024</v>
      </c>
      <c r="K3" s="27">
        <v>45264</v>
      </c>
      <c r="L3" s="31">
        <v>4256</v>
      </c>
      <c r="M3" s="16" t="s">
        <v>43</v>
      </c>
      <c r="N3" s="28"/>
      <c r="O3" s="28"/>
    </row>
    <row r="4" s="3" customFormat="1" ht="43" customHeight="1" spans="1:15">
      <c r="A4" s="15">
        <v>2</v>
      </c>
      <c r="B4" s="30" t="s">
        <v>42</v>
      </c>
      <c r="C4" s="16" t="s">
        <v>46</v>
      </c>
      <c r="D4" s="16" t="s">
        <v>47</v>
      </c>
      <c r="E4" s="16" t="s">
        <v>48</v>
      </c>
      <c r="F4" s="17">
        <v>1</v>
      </c>
      <c r="G4" s="18">
        <v>50</v>
      </c>
      <c r="H4" s="19">
        <f t="shared" ref="H4:H10" si="0">I4*0.2</f>
        <v>5600</v>
      </c>
      <c r="I4" s="19">
        <v>28000</v>
      </c>
      <c r="J4" s="19">
        <v>22400</v>
      </c>
      <c r="K4" s="27">
        <v>45264</v>
      </c>
      <c r="L4" s="32">
        <v>5600</v>
      </c>
      <c r="M4" s="16" t="s">
        <v>46</v>
      </c>
      <c r="N4" s="28"/>
      <c r="O4" s="28"/>
    </row>
    <row r="5" s="3" customFormat="1" ht="43" customHeight="1" spans="1:15">
      <c r="A5" s="15">
        <v>3</v>
      </c>
      <c r="B5" s="30" t="s">
        <v>42</v>
      </c>
      <c r="C5" s="16" t="s">
        <v>49</v>
      </c>
      <c r="D5" s="16" t="s">
        <v>50</v>
      </c>
      <c r="E5" s="16" t="s">
        <v>51</v>
      </c>
      <c r="F5" s="17">
        <v>1</v>
      </c>
      <c r="G5" s="18">
        <v>14</v>
      </c>
      <c r="H5" s="19">
        <f t="shared" si="0"/>
        <v>1568</v>
      </c>
      <c r="I5" s="19">
        <v>7840</v>
      </c>
      <c r="J5" s="19">
        <v>6272</v>
      </c>
      <c r="K5" s="27">
        <v>45260</v>
      </c>
      <c r="L5" s="32">
        <v>1568</v>
      </c>
      <c r="M5" s="16" t="s">
        <v>49</v>
      </c>
      <c r="N5" s="28"/>
      <c r="O5" s="28"/>
    </row>
    <row r="6" s="3" customFormat="1" ht="43" customHeight="1" spans="1:15">
      <c r="A6" s="15">
        <v>4</v>
      </c>
      <c r="B6" s="30" t="s">
        <v>42</v>
      </c>
      <c r="C6" s="16" t="s">
        <v>52</v>
      </c>
      <c r="D6" s="16" t="s">
        <v>44</v>
      </c>
      <c r="E6" s="16" t="s">
        <v>53</v>
      </c>
      <c r="F6" s="17">
        <v>1</v>
      </c>
      <c r="G6" s="18">
        <v>21</v>
      </c>
      <c r="H6" s="19">
        <f t="shared" si="0"/>
        <v>1596</v>
      </c>
      <c r="I6" s="19">
        <v>7980</v>
      </c>
      <c r="J6" s="19">
        <v>6384</v>
      </c>
      <c r="K6" s="27">
        <v>45264</v>
      </c>
      <c r="L6" s="32">
        <v>1596</v>
      </c>
      <c r="M6" s="16" t="s">
        <v>52</v>
      </c>
      <c r="N6" s="28"/>
      <c r="O6" s="28"/>
    </row>
    <row r="7" s="3" customFormat="1" ht="43" customHeight="1" spans="1:15">
      <c r="A7" s="15">
        <v>5</v>
      </c>
      <c r="B7" s="30" t="s">
        <v>42</v>
      </c>
      <c r="C7" s="16" t="s">
        <v>54</v>
      </c>
      <c r="D7" s="16" t="s">
        <v>50</v>
      </c>
      <c r="E7" s="16" t="s">
        <v>55</v>
      </c>
      <c r="F7" s="17">
        <v>1</v>
      </c>
      <c r="G7" s="18">
        <v>12</v>
      </c>
      <c r="H7" s="19">
        <f t="shared" si="0"/>
        <v>1344</v>
      </c>
      <c r="I7" s="19">
        <v>6720</v>
      </c>
      <c r="J7" s="19">
        <v>5376</v>
      </c>
      <c r="K7" s="27">
        <v>45265</v>
      </c>
      <c r="L7" s="32">
        <v>1344</v>
      </c>
      <c r="M7" s="16" t="s">
        <v>54</v>
      </c>
      <c r="N7" s="28"/>
      <c r="O7" s="28"/>
    </row>
    <row r="8" s="3" customFormat="1" ht="43" customHeight="1" spans="1:15">
      <c r="A8" s="15">
        <v>6</v>
      </c>
      <c r="B8" s="30" t="s">
        <v>42</v>
      </c>
      <c r="C8" s="16" t="s">
        <v>56</v>
      </c>
      <c r="D8" s="16" t="s">
        <v>50</v>
      </c>
      <c r="E8" s="16" t="s">
        <v>57</v>
      </c>
      <c r="F8" s="17">
        <v>1</v>
      </c>
      <c r="G8" s="18">
        <v>13</v>
      </c>
      <c r="H8" s="19">
        <f t="shared" si="0"/>
        <v>1456</v>
      </c>
      <c r="I8" s="19">
        <v>7280</v>
      </c>
      <c r="J8" s="19">
        <v>5824</v>
      </c>
      <c r="K8" s="27">
        <v>45265</v>
      </c>
      <c r="L8" s="32">
        <v>1456</v>
      </c>
      <c r="M8" s="16" t="s">
        <v>56</v>
      </c>
      <c r="N8" s="28"/>
      <c r="O8" s="28"/>
    </row>
    <row r="9" s="3" customFormat="1" ht="43" customHeight="1" spans="1:15">
      <c r="A9" s="15">
        <v>7</v>
      </c>
      <c r="B9" s="30" t="s">
        <v>42</v>
      </c>
      <c r="C9" s="16" t="s">
        <v>58</v>
      </c>
      <c r="D9" s="16" t="s">
        <v>59</v>
      </c>
      <c r="E9" s="16" t="s">
        <v>60</v>
      </c>
      <c r="F9" s="17">
        <v>1</v>
      </c>
      <c r="G9" s="18">
        <v>20</v>
      </c>
      <c r="H9" s="19">
        <f t="shared" si="0"/>
        <v>2240</v>
      </c>
      <c r="I9" s="19">
        <v>11200</v>
      </c>
      <c r="J9" s="19">
        <v>8960</v>
      </c>
      <c r="K9" s="27">
        <v>45272</v>
      </c>
      <c r="L9" s="32">
        <v>2240</v>
      </c>
      <c r="M9" s="16" t="s">
        <v>58</v>
      </c>
      <c r="N9" s="28"/>
      <c r="O9" s="28"/>
    </row>
    <row r="10" s="3" customFormat="1" ht="50" customHeight="1" spans="1:15">
      <c r="A10" s="15">
        <v>8</v>
      </c>
      <c r="B10" s="30" t="s">
        <v>42</v>
      </c>
      <c r="C10" s="16" t="s">
        <v>61</v>
      </c>
      <c r="D10" s="16" t="s">
        <v>50</v>
      </c>
      <c r="E10" s="16" t="s">
        <v>62</v>
      </c>
      <c r="F10" s="17">
        <v>1</v>
      </c>
      <c r="G10" s="18">
        <v>12</v>
      </c>
      <c r="H10" s="19">
        <f t="shared" si="0"/>
        <v>1344</v>
      </c>
      <c r="I10" s="19">
        <v>6720</v>
      </c>
      <c r="J10" s="19">
        <v>5376</v>
      </c>
      <c r="K10" s="27">
        <v>45273</v>
      </c>
      <c r="L10" s="32">
        <v>1344</v>
      </c>
      <c r="M10" s="16" t="s">
        <v>61</v>
      </c>
      <c r="N10" s="28"/>
      <c r="O10" s="28"/>
    </row>
    <row r="11" s="3" customFormat="1" ht="50" customHeight="1" spans="1:15">
      <c r="A11" s="15">
        <v>9</v>
      </c>
      <c r="B11" s="30" t="s">
        <v>63</v>
      </c>
      <c r="C11" s="16" t="s">
        <v>64</v>
      </c>
      <c r="D11" s="16" t="s">
        <v>65</v>
      </c>
      <c r="E11" s="16" t="s">
        <v>66</v>
      </c>
      <c r="F11" s="17">
        <v>1</v>
      </c>
      <c r="G11" s="18">
        <v>9</v>
      </c>
      <c r="H11" s="19">
        <v>477</v>
      </c>
      <c r="I11" s="19">
        <v>2385</v>
      </c>
      <c r="J11" s="19">
        <v>1908</v>
      </c>
      <c r="K11" s="27">
        <v>45346</v>
      </c>
      <c r="L11" s="33">
        <v>477</v>
      </c>
      <c r="M11" s="16" t="s">
        <v>64</v>
      </c>
      <c r="N11" s="28"/>
      <c r="O11" s="28"/>
    </row>
    <row r="12" ht="38" customHeight="1" spans="1:15">
      <c r="A12" s="20"/>
      <c r="B12" s="21" t="s">
        <v>24</v>
      </c>
      <c r="C12" s="22"/>
      <c r="D12" s="22"/>
      <c r="E12" s="20"/>
      <c r="F12" s="23">
        <f>SUM(F3:F11)</f>
        <v>9</v>
      </c>
      <c r="G12" s="24">
        <f>SUM(G3:G11)</f>
        <v>189</v>
      </c>
      <c r="H12" s="24">
        <f>SUM(H3:H11)</f>
        <v>19881</v>
      </c>
      <c r="I12" s="24">
        <f>SUM(I3:I11)</f>
        <v>99405</v>
      </c>
      <c r="J12" s="24">
        <f>SUM(J3:J11)</f>
        <v>79524</v>
      </c>
      <c r="K12" s="29"/>
      <c r="L12" s="24">
        <f>SUM(L3:L11)</f>
        <v>19881</v>
      </c>
      <c r="M12" s="29"/>
      <c r="N12" s="29"/>
      <c r="O12" s="29"/>
    </row>
  </sheetData>
  <autoFilter ref="A2:O12">
    <extLst/>
  </autoFilter>
  <mergeCells count="1">
    <mergeCell ref="A1:O1"/>
  </mergeCells>
  <printOptions horizontalCentered="1"/>
  <pageMargins left="0.236111111111111" right="0.156944444444444" top="0.389583333333333" bottom="0.389583333333333" header="0.507638888888889" footer="0.118055555555556"/>
  <pageSetup paperSize="9" scale="68" orientation="landscape" horizontalDpi="600" verticalDpi="300"/>
  <headerFooter alignWithMargins="0" scaleWithDoc="0"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selection activeCell="J16" sqref="J16"/>
    </sheetView>
  </sheetViews>
  <sheetFormatPr defaultColWidth="14.75" defaultRowHeight="12"/>
  <cols>
    <col min="1" max="1" width="4" style="5" customWidth="1"/>
    <col min="2" max="2" width="7.75" style="3" customWidth="1"/>
    <col min="3" max="3" width="9.75" style="6" customWidth="1"/>
    <col min="4" max="4" width="31.75" style="6" customWidth="1"/>
    <col min="5" max="5" width="28.5" style="5" customWidth="1"/>
    <col min="6" max="6" width="8" style="7" customWidth="1"/>
    <col min="7" max="10" width="10.375" style="8" customWidth="1"/>
    <col min="11" max="11" width="13.25" style="4" customWidth="1"/>
    <col min="12" max="12" width="12.5" style="4" customWidth="1"/>
    <col min="13" max="13" width="14.375" style="4" customWidth="1"/>
    <col min="14" max="14" width="22.5" style="4" customWidth="1"/>
    <col min="15" max="15" width="13.5" style="4" customWidth="1"/>
    <col min="16" max="16384" width="14.75" style="4"/>
  </cols>
  <sheetData>
    <row r="1" s="1" customFormat="1" ht="38" customHeight="1" spans="1:15">
      <c r="A1" s="9" t="s">
        <v>67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2" customFormat="1" ht="34" customHeight="1" spans="1:15">
      <c r="A2" s="10" t="s">
        <v>27</v>
      </c>
      <c r="B2" s="11" t="s">
        <v>28</v>
      </c>
      <c r="C2" s="12" t="s">
        <v>29</v>
      </c>
      <c r="D2" s="12" t="s">
        <v>30</v>
      </c>
      <c r="E2" s="10" t="s">
        <v>31</v>
      </c>
      <c r="F2" s="13" t="s">
        <v>32</v>
      </c>
      <c r="G2" s="14" t="s">
        <v>33</v>
      </c>
      <c r="H2" s="14" t="s">
        <v>34</v>
      </c>
      <c r="I2" s="14" t="s">
        <v>35</v>
      </c>
      <c r="J2" s="25" t="s">
        <v>36</v>
      </c>
      <c r="K2" s="26" t="s">
        <v>37</v>
      </c>
      <c r="L2" s="26" t="s">
        <v>38</v>
      </c>
      <c r="M2" s="26" t="s">
        <v>39</v>
      </c>
      <c r="N2" s="26" t="s">
        <v>40</v>
      </c>
      <c r="O2" s="26" t="s">
        <v>41</v>
      </c>
    </row>
    <row r="3" s="3" customFormat="1" ht="41" customHeight="1" spans="1:15">
      <c r="A3" s="15">
        <v>1</v>
      </c>
      <c r="B3" s="16" t="s">
        <v>68</v>
      </c>
      <c r="C3" s="16" t="s">
        <v>69</v>
      </c>
      <c r="D3" s="16" t="s">
        <v>70</v>
      </c>
      <c r="E3" s="16" t="s">
        <v>71</v>
      </c>
      <c r="F3" s="17">
        <v>1</v>
      </c>
      <c r="G3" s="18">
        <v>434</v>
      </c>
      <c r="H3" s="19">
        <f t="shared" ref="H3:H8" si="0">I3*0.3</f>
        <v>5208</v>
      </c>
      <c r="I3" s="19">
        <v>17360</v>
      </c>
      <c r="J3" s="19">
        <f t="shared" ref="J3:J8" si="1">I3*0.7</f>
        <v>12152</v>
      </c>
      <c r="K3" s="27">
        <v>45264</v>
      </c>
      <c r="L3" s="19">
        <v>5208</v>
      </c>
      <c r="M3" s="16" t="s">
        <v>69</v>
      </c>
      <c r="N3" s="28"/>
      <c r="O3" s="28"/>
    </row>
    <row r="4" s="3" customFormat="1" ht="43" customHeight="1" spans="1:15">
      <c r="A4" s="15">
        <v>2</v>
      </c>
      <c r="B4" s="16" t="s">
        <v>42</v>
      </c>
      <c r="C4" s="16" t="s">
        <v>72</v>
      </c>
      <c r="D4" s="16" t="s">
        <v>73</v>
      </c>
      <c r="E4" s="16" t="s">
        <v>74</v>
      </c>
      <c r="F4" s="17">
        <v>1</v>
      </c>
      <c r="G4" s="18">
        <v>170</v>
      </c>
      <c r="H4" s="19">
        <f t="shared" si="0"/>
        <v>2040</v>
      </c>
      <c r="I4" s="19">
        <v>6800</v>
      </c>
      <c r="J4" s="19">
        <f t="shared" si="1"/>
        <v>4760</v>
      </c>
      <c r="K4" s="27">
        <v>45264</v>
      </c>
      <c r="L4" s="19">
        <v>2040</v>
      </c>
      <c r="M4" s="16" t="s">
        <v>72</v>
      </c>
      <c r="N4" s="28"/>
      <c r="O4" s="28"/>
    </row>
    <row r="5" s="3" customFormat="1" ht="43" customHeight="1" spans="1:15">
      <c r="A5" s="15">
        <v>3</v>
      </c>
      <c r="B5" s="16" t="s">
        <v>42</v>
      </c>
      <c r="C5" s="16" t="s">
        <v>75</v>
      </c>
      <c r="D5" s="16" t="s">
        <v>73</v>
      </c>
      <c r="E5" s="16" t="s">
        <v>76</v>
      </c>
      <c r="F5" s="17">
        <v>1</v>
      </c>
      <c r="G5" s="18">
        <v>530</v>
      </c>
      <c r="H5" s="19">
        <f t="shared" si="0"/>
        <v>6360</v>
      </c>
      <c r="I5" s="19">
        <v>21200</v>
      </c>
      <c r="J5" s="19">
        <f t="shared" si="1"/>
        <v>14840</v>
      </c>
      <c r="K5" s="27">
        <v>45260</v>
      </c>
      <c r="L5" s="19">
        <v>6360</v>
      </c>
      <c r="M5" s="16" t="s">
        <v>75</v>
      </c>
      <c r="N5" s="28"/>
      <c r="O5" s="28"/>
    </row>
    <row r="6" s="3" customFormat="1" ht="43" customHeight="1" spans="1:15">
      <c r="A6" s="15">
        <v>4</v>
      </c>
      <c r="B6" s="16" t="s">
        <v>68</v>
      </c>
      <c r="C6" s="16" t="s">
        <v>77</v>
      </c>
      <c r="D6" s="16" t="s">
        <v>78</v>
      </c>
      <c r="E6" s="16" t="s">
        <v>79</v>
      </c>
      <c r="F6" s="17">
        <v>1</v>
      </c>
      <c r="G6" s="18">
        <v>888</v>
      </c>
      <c r="H6" s="19">
        <f t="shared" si="0"/>
        <v>10656</v>
      </c>
      <c r="I6" s="19">
        <v>35520</v>
      </c>
      <c r="J6" s="19">
        <f t="shared" si="1"/>
        <v>24864</v>
      </c>
      <c r="K6" s="27">
        <v>45264</v>
      </c>
      <c r="L6" s="19">
        <v>10656</v>
      </c>
      <c r="M6" s="16" t="s">
        <v>77</v>
      </c>
      <c r="N6" s="28"/>
      <c r="O6" s="28"/>
    </row>
    <row r="7" s="3" customFormat="1" ht="43" customHeight="1" spans="1:15">
      <c r="A7" s="15">
        <v>5</v>
      </c>
      <c r="B7" s="16" t="s">
        <v>42</v>
      </c>
      <c r="C7" s="16" t="s">
        <v>80</v>
      </c>
      <c r="D7" s="16" t="s">
        <v>81</v>
      </c>
      <c r="E7" s="16" t="s">
        <v>82</v>
      </c>
      <c r="F7" s="17">
        <v>1</v>
      </c>
      <c r="G7" s="18">
        <v>50</v>
      </c>
      <c r="H7" s="19">
        <f t="shared" si="0"/>
        <v>600</v>
      </c>
      <c r="I7" s="19">
        <v>2000</v>
      </c>
      <c r="J7" s="19">
        <f t="shared" si="1"/>
        <v>1400</v>
      </c>
      <c r="K7" s="27">
        <v>45265</v>
      </c>
      <c r="L7" s="19">
        <v>600</v>
      </c>
      <c r="M7" s="16" t="s">
        <v>80</v>
      </c>
      <c r="N7" s="28"/>
      <c r="O7" s="28"/>
    </row>
    <row r="8" s="3" customFormat="1" ht="43" customHeight="1" spans="1:15">
      <c r="A8" s="15">
        <v>6</v>
      </c>
      <c r="B8" s="16" t="s">
        <v>68</v>
      </c>
      <c r="C8" s="16" t="s">
        <v>83</v>
      </c>
      <c r="D8" s="16" t="s">
        <v>78</v>
      </c>
      <c r="E8" s="16" t="s">
        <v>84</v>
      </c>
      <c r="F8" s="17">
        <v>1</v>
      </c>
      <c r="G8" s="18">
        <v>327</v>
      </c>
      <c r="H8" s="19">
        <f t="shared" si="0"/>
        <v>3924</v>
      </c>
      <c r="I8" s="19">
        <v>13080</v>
      </c>
      <c r="J8" s="19">
        <f t="shared" si="1"/>
        <v>9156</v>
      </c>
      <c r="K8" s="27">
        <v>45265</v>
      </c>
      <c r="L8" s="19">
        <v>3924</v>
      </c>
      <c r="M8" s="16" t="s">
        <v>83</v>
      </c>
      <c r="N8" s="28"/>
      <c r="O8" s="28"/>
    </row>
    <row r="9" s="4" customFormat="1" ht="38" customHeight="1" spans="1:15">
      <c r="A9" s="20"/>
      <c r="B9" s="21" t="s">
        <v>24</v>
      </c>
      <c r="C9" s="22"/>
      <c r="D9" s="22"/>
      <c r="E9" s="20"/>
      <c r="F9" s="23">
        <f>SUM(F3:F8)</f>
        <v>6</v>
      </c>
      <c r="G9" s="24">
        <f>SUM(G3:G8)</f>
        <v>2399</v>
      </c>
      <c r="H9" s="24">
        <f>SUM(H3:H8)</f>
        <v>28788</v>
      </c>
      <c r="I9" s="24">
        <f>SUM(I3:I8)</f>
        <v>95960</v>
      </c>
      <c r="J9" s="24">
        <f>SUM(J3:J8)</f>
        <v>67172</v>
      </c>
      <c r="K9" s="29"/>
      <c r="L9" s="24">
        <f>SUM(L3:L8)</f>
        <v>28788</v>
      </c>
      <c r="M9" s="29"/>
      <c r="N9" s="29"/>
      <c r="O9" s="29"/>
    </row>
  </sheetData>
  <mergeCells count="1">
    <mergeCell ref="A1:O1"/>
  </mergeCells>
  <pageMargins left="0.393055555555556" right="0.275" top="1" bottom="1" header="0.5" footer="0.5"/>
  <pageSetup paperSize="9" scale="6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大棚</vt:lpstr>
      <vt:lpstr>小麦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revision>1</cp:revision>
  <dcterms:created xsi:type="dcterms:W3CDTF">1996-12-17T01:32:00Z</dcterms:created>
  <cp:lastPrinted>2020-05-15T00:47:00Z</cp:lastPrinted>
  <dcterms:modified xsi:type="dcterms:W3CDTF">2024-03-15T08:10:31Z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2052-11.8.2.11500</vt:lpwstr>
  </property>
  <property fmtid="{D5CDD505-2E9C-101B-9397-08002B2CF9AE}" pid="3" name="KSOReadingLayout">
    <vt:bool>false</vt:bool>
  </property>
  <property fmtid="{D5CDD505-2E9C-101B-9397-08002B2CF9AE}" pid="4" name="ICV">
    <vt:lpwstr>6C99C995A14E45C0B386E1B9BA752A66</vt:lpwstr>
  </property>
</Properties>
</file>