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90" windowHeight="8415" tabRatio="943" activeTab="1"/>
  </bookViews>
  <sheets>
    <sheet name="汇总" sheetId="1" r:id="rId1"/>
    <sheet name="高效农险明细" sheetId="2" r:id="rId2"/>
  </sheets>
  <definedNames>
    <definedName name="_xlnm._FilterDatabase" localSheetId="1" hidden="1">高效农险明细!$A$2:$R$8</definedName>
    <definedName name="_xlnm.Print_Area" localSheetId="1">高效农险明细!$A$1:$R$15</definedName>
    <definedName name="_xlnm.Print_Area" localSheetId="0">汇总!$A$1:$S$12</definedName>
    <definedName name="_xlnm.Print_Titles" localSheetId="1">高效农险明细!$1:2</definedName>
  </definedNames>
  <calcPr calcId="124519"/>
  <extLst/>
</workbook>
</file>

<file path=xl/calcChain.xml><?xml version="1.0" encoding="utf-8"?>
<calcChain xmlns="http://schemas.openxmlformats.org/spreadsheetml/2006/main">
  <c r="B6" i="1"/>
  <c r="B11" s="1"/>
  <c r="P15" i="2"/>
  <c r="J15"/>
  <c r="G6" i="1" s="1"/>
  <c r="I6" s="1"/>
  <c r="I11" s="1"/>
  <c r="I15" i="2"/>
  <c r="C6" i="1" s="1"/>
  <c r="C11" s="1"/>
  <c r="H15" i="2"/>
  <c r="L4"/>
  <c r="K4"/>
  <c r="L3"/>
  <c r="L15" s="1"/>
  <c r="K3"/>
  <c r="K15" l="1"/>
  <c r="S6" i="1"/>
  <c r="S11" s="1"/>
  <c r="Q6"/>
  <c r="G11"/>
  <c r="O6"/>
  <c r="O11" s="1"/>
  <c r="M6"/>
  <c r="M11" s="1"/>
  <c r="K6"/>
  <c r="K11" s="1"/>
  <c r="Q11" l="1"/>
  <c r="R6"/>
  <c r="R11" s="1"/>
</calcChain>
</file>

<file path=xl/sharedStrings.xml><?xml version="1.0" encoding="utf-8"?>
<sst xmlns="http://schemas.openxmlformats.org/spreadsheetml/2006/main" count="72" uniqueCount="59">
  <si>
    <t>申请单位（业务章）：中国人寿财产保险股份有限公司南通市通州支公司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</si>
  <si>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</si>
  <si>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</si>
  <si>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</si>
  <si>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</si>
  <si>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</si>
  <si>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</si>
  <si>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</si>
  <si>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
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</si>
  <si>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</si>
  <si>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</si>
  <si>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</si>
  <si>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</si>
  <si>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</si>
  <si>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</si>
  <si>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</si>
  <si>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</si>
  <si>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</si>
  <si>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
（元）</t>
  </si>
  <si>
    <t>江苏省地方财政补贴型设施大棚保险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</si>
  <si>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000/1000/3000</t>
    </r>
  </si>
  <si>
    <r>
      <rPr>
        <sz val="9"/>
        <rFont val="宋体"/>
        <charset val="134"/>
      </rPr>
      <t>4%、</t>
    </r>
    <r>
      <rPr>
        <sz val="9"/>
        <rFont val="宋体"/>
        <charset val="134"/>
      </rPr>
      <t>18%、6%</t>
    </r>
  </si>
  <si>
    <t>200/180/180</t>
  </si>
  <si>
    <t>合计</t>
  </si>
  <si>
    <t xml:space="preserve">  保险公司负责人：                                         保险公司复核人：                               保险公司制表人：</t>
  </si>
  <si>
    <t>序号</t>
  </si>
  <si>
    <t>乡镇</t>
  </si>
  <si>
    <t>保单号</t>
  </si>
  <si>
    <t>被保险人或投保人</t>
  </si>
  <si>
    <t>标的地址</t>
  </si>
  <si>
    <t>联系电话</t>
  </si>
  <si>
    <t>险种名称</t>
  </si>
  <si>
    <t>承保户次</t>
  </si>
  <si>
    <t>承保数量（亩、只、头）</t>
  </si>
  <si>
    <t>总保费（元）</t>
  </si>
  <si>
    <t>农户自缴保费（元）</t>
  </si>
  <si>
    <t>各级财政补贴（元）</t>
  </si>
  <si>
    <t>起保日期</t>
  </si>
  <si>
    <t>截止日期</t>
  </si>
  <si>
    <t>汇款日期</t>
  </si>
  <si>
    <t>汇款金额</t>
  </si>
  <si>
    <t>汇款人</t>
  </si>
  <si>
    <t>交易流水号（网银回单）</t>
  </si>
  <si>
    <t>兴东街道</t>
  </si>
  <si>
    <r>
      <t>高效设施保险明细表</t>
    </r>
    <r>
      <rPr>
        <b/>
        <sz val="11"/>
        <rFont val="宋体"/>
        <charset val="134"/>
      </rPr>
      <t>（2022.6.6-2022.9.5）</t>
    </r>
    <phoneticPr fontId="2" type="noConversion"/>
  </si>
  <si>
    <r>
      <t>高效设施保险汇总表</t>
    </r>
    <r>
      <rPr>
        <b/>
        <sz val="11"/>
        <rFont val="宋体"/>
        <charset val="134"/>
      </rPr>
      <t>（2022.6.6-2022.9.5）</t>
    </r>
    <phoneticPr fontId="2" type="noConversion"/>
  </si>
  <si>
    <t>66319103002022320683000005</t>
  </si>
  <si>
    <t>66319103002022320683000010</t>
  </si>
  <si>
    <t>陈传生</t>
    <phoneticPr fontId="2" type="noConversion"/>
  </si>
  <si>
    <t>吴彬</t>
    <phoneticPr fontId="2" type="noConversion"/>
  </si>
  <si>
    <t>江苏省南通市通州区兴东街道永庆村</t>
    <phoneticPr fontId="2" type="noConversion"/>
  </si>
  <si>
    <t>南通市通州区兴东街道双楼村</t>
    <phoneticPr fontId="2" type="noConversion"/>
  </si>
  <si>
    <t>15851204629</t>
    <phoneticPr fontId="2" type="noConversion"/>
  </si>
  <si>
    <t>17751328761</t>
    <phoneticPr fontId="2" type="noConversion"/>
  </si>
  <si>
    <t>郁汉军</t>
    <phoneticPr fontId="2" type="noConversion"/>
  </si>
  <si>
    <t>2022.6.15</t>
    <phoneticPr fontId="2" type="noConversion"/>
  </si>
  <si>
    <t>2022.8.15</t>
    <phoneticPr fontId="2" type="noConversion"/>
  </si>
  <si>
    <t>000008865656</t>
    <phoneticPr fontId="2" type="noConversion"/>
  </si>
  <si>
    <t>微信支付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</si>
</sst>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yyyy/m/d;@"/>
    <numFmt numFmtId="177" formatCode="0.00_);[Red]\(0.00\)"/>
    <numFmt numFmtId="178" formatCode="0_);[Red]\(0\)"/>
    <numFmt numFmtId="179" formatCode="0.00_ "/>
    <numFmt numFmtId="180" formatCode="000000"/>
  </numFmts>
  <fonts count="12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3"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9" fontId="1" fillId="0" borderId="1" xfId="4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16" applyNumberFormat="1" applyFont="1" applyFill="1" applyBorder="1" applyAlignment="1">
      <alignment horizontal="center" vertical="center" wrapText="1"/>
    </xf>
    <xf numFmtId="9" fontId="1" fillId="0" borderId="1" xfId="1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9" fontId="1" fillId="0" borderId="1" xfId="1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17">
    <cellStyle name="常规" xfId="0" builtinId="0"/>
    <cellStyle name="常规 10" xfId="2"/>
    <cellStyle name="常规 149 2 2 2" xfId="4"/>
    <cellStyle name="常规 2" xfId="5"/>
    <cellStyle name="常规 2 2" xfId="6"/>
    <cellStyle name="常规 2 27 2" xfId="7"/>
    <cellStyle name="常规 26" xfId="8"/>
    <cellStyle name="常规 27" xfId="9"/>
    <cellStyle name="常规 3" xfId="10"/>
    <cellStyle name="常规 3 2" xfId="3"/>
    <cellStyle name="常规 33" xfId="11"/>
    <cellStyle name="常规 34" xfId="12"/>
    <cellStyle name="常规 4" xfId="13"/>
    <cellStyle name="常规 42" xfId="14"/>
    <cellStyle name="常规 46" xfId="15"/>
    <cellStyle name="常规 8" xfId="16"/>
    <cellStyle name="常规_Sheet1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workbookViewId="0">
      <selection activeCell="H9" sqref="H9"/>
    </sheetView>
  </sheetViews>
  <sheetFormatPr defaultColWidth="9" defaultRowHeight="14.25"/>
  <cols>
    <col min="1" max="1" width="9.875" style="51" customWidth="1"/>
    <col min="2" max="2" width="8.125" style="52" customWidth="1"/>
    <col min="3" max="3" width="9.375" style="51" customWidth="1"/>
    <col min="4" max="4" width="8" style="53" customWidth="1"/>
    <col min="5" max="5" width="6.75" style="54" customWidth="1"/>
    <col min="6" max="6" width="11.25" style="54" customWidth="1"/>
    <col min="7" max="7" width="9" style="54" customWidth="1"/>
    <col min="8" max="8" width="3.125" style="54" customWidth="1"/>
    <col min="9" max="9" width="6.375" style="54" customWidth="1"/>
    <col min="10" max="10" width="3.75" style="54" customWidth="1"/>
    <col min="11" max="11" width="8.25" style="54" customWidth="1"/>
    <col min="12" max="12" width="3.125" style="54" customWidth="1"/>
    <col min="13" max="13" width="6.375" style="54" customWidth="1"/>
    <col min="14" max="14" width="3.75" style="51" customWidth="1"/>
    <col min="15" max="15" width="8.25" style="51" customWidth="1"/>
    <col min="16" max="16" width="3.75" style="51" customWidth="1"/>
    <col min="17" max="17" width="8.25" style="51" customWidth="1"/>
    <col min="18" max="18" width="9" style="51"/>
    <col min="19" max="19" width="9.625" style="51"/>
    <col min="20" max="16384" width="9" style="51"/>
  </cols>
  <sheetData>
    <row r="1" spans="1:19" ht="25.5">
      <c r="A1" s="75" t="s">
        <v>45</v>
      </c>
      <c r="B1" s="76"/>
      <c r="C1" s="77"/>
      <c r="D1" s="76"/>
      <c r="E1" s="78"/>
      <c r="F1" s="77"/>
      <c r="G1" s="77"/>
      <c r="H1" s="78"/>
      <c r="I1" s="77"/>
      <c r="J1" s="77"/>
      <c r="K1" s="77"/>
      <c r="L1" s="77"/>
      <c r="M1" s="77"/>
      <c r="N1" s="77"/>
      <c r="O1" s="77"/>
      <c r="P1" s="77"/>
      <c r="Q1" s="77"/>
      <c r="R1" s="79"/>
      <c r="S1" s="79"/>
    </row>
    <row r="2" spans="1:19" s="48" customFormat="1" ht="21" customHeight="1">
      <c r="A2" s="80" t="s">
        <v>0</v>
      </c>
      <c r="B2" s="80"/>
      <c r="C2" s="80"/>
      <c r="D2" s="80"/>
      <c r="E2" s="80"/>
      <c r="F2" s="80"/>
      <c r="G2" s="80"/>
      <c r="H2" s="80"/>
      <c r="I2" s="67"/>
      <c r="J2" s="67"/>
      <c r="K2" s="67"/>
      <c r="L2" s="67"/>
      <c r="M2" s="67"/>
      <c r="N2" s="67"/>
      <c r="O2" s="81" t="s">
        <v>1</v>
      </c>
      <c r="P2" s="81"/>
      <c r="Q2" s="81"/>
      <c r="R2" s="81"/>
      <c r="S2" s="81"/>
    </row>
    <row r="3" spans="1:19" s="49" customFormat="1" ht="12">
      <c r="A3" s="70" t="s">
        <v>2</v>
      </c>
      <c r="B3" s="70" t="s">
        <v>3</v>
      </c>
      <c r="C3" s="71" t="s">
        <v>4</v>
      </c>
      <c r="D3" s="70" t="s">
        <v>5</v>
      </c>
      <c r="E3" s="72" t="s">
        <v>6</v>
      </c>
      <c r="F3" s="73" t="s">
        <v>7</v>
      </c>
      <c r="G3" s="74" t="s">
        <v>8</v>
      </c>
      <c r="H3" s="72" t="s">
        <v>9</v>
      </c>
      <c r="I3" s="73"/>
      <c r="J3" s="73"/>
      <c r="K3" s="73"/>
      <c r="L3" s="73"/>
      <c r="M3" s="73"/>
      <c r="N3" s="73"/>
      <c r="O3" s="73"/>
      <c r="P3" s="73"/>
      <c r="Q3" s="73"/>
      <c r="R3" s="73" t="s">
        <v>10</v>
      </c>
      <c r="S3" s="73" t="s">
        <v>11</v>
      </c>
    </row>
    <row r="4" spans="1:19" s="49" customFormat="1" ht="36" customHeight="1">
      <c r="A4" s="70"/>
      <c r="B4" s="70"/>
      <c r="C4" s="71"/>
      <c r="D4" s="70"/>
      <c r="E4" s="72"/>
      <c r="F4" s="73"/>
      <c r="G4" s="74"/>
      <c r="H4" s="72" t="s">
        <v>12</v>
      </c>
      <c r="I4" s="73"/>
      <c r="J4" s="73" t="s">
        <v>13</v>
      </c>
      <c r="K4" s="73"/>
      <c r="L4" s="73" t="s">
        <v>14</v>
      </c>
      <c r="M4" s="73"/>
      <c r="N4" s="73" t="s">
        <v>15</v>
      </c>
      <c r="O4" s="73"/>
      <c r="P4" s="73" t="s">
        <v>16</v>
      </c>
      <c r="Q4" s="73"/>
      <c r="R4" s="73"/>
      <c r="S4" s="73"/>
    </row>
    <row r="5" spans="1:19" s="49" customFormat="1" ht="36" customHeight="1">
      <c r="A5" s="70"/>
      <c r="B5" s="70"/>
      <c r="C5" s="71"/>
      <c r="D5" s="70"/>
      <c r="E5" s="72"/>
      <c r="F5" s="73"/>
      <c r="G5" s="74"/>
      <c r="H5" s="57" t="s">
        <v>17</v>
      </c>
      <c r="I5" s="34" t="s">
        <v>18</v>
      </c>
      <c r="J5" s="56" t="s">
        <v>17</v>
      </c>
      <c r="K5" s="34" t="s">
        <v>18</v>
      </c>
      <c r="L5" s="56" t="s">
        <v>17</v>
      </c>
      <c r="M5" s="34" t="s">
        <v>18</v>
      </c>
      <c r="N5" s="56" t="s">
        <v>17</v>
      </c>
      <c r="O5" s="34" t="s">
        <v>18</v>
      </c>
      <c r="P5" s="56" t="s">
        <v>17</v>
      </c>
      <c r="Q5" s="34" t="s">
        <v>18</v>
      </c>
      <c r="R5" s="73"/>
      <c r="S5" s="73"/>
    </row>
    <row r="6" spans="1:19" s="49" customFormat="1" ht="36" customHeight="1">
      <c r="A6" s="58" t="s">
        <v>19</v>
      </c>
      <c r="B6" s="58">
        <f>高效农险明细!H15</f>
        <v>2</v>
      </c>
      <c r="C6" s="59">
        <f>高效农险明细!I15</f>
        <v>30.88</v>
      </c>
      <c r="D6" s="39" t="s">
        <v>20</v>
      </c>
      <c r="E6" s="60" t="s">
        <v>21</v>
      </c>
      <c r="F6" s="39" t="s">
        <v>22</v>
      </c>
      <c r="G6" s="40">
        <f>高效农险明细!J15</f>
        <v>17292.8</v>
      </c>
      <c r="H6" s="60">
        <v>0</v>
      </c>
      <c r="I6" s="40">
        <f>G6*H6</f>
        <v>0</v>
      </c>
      <c r="J6" s="60">
        <v>0.3</v>
      </c>
      <c r="K6" s="65">
        <f>G6*J6</f>
        <v>5187.8399999999992</v>
      </c>
      <c r="L6" s="60">
        <v>0</v>
      </c>
      <c r="M6" s="65">
        <f>G6*L6</f>
        <v>0</v>
      </c>
      <c r="N6" s="60">
        <v>0.5</v>
      </c>
      <c r="O6" s="65">
        <f>N6*G6</f>
        <v>8646.4</v>
      </c>
      <c r="P6" s="60">
        <v>0.2</v>
      </c>
      <c r="Q6" s="40">
        <f>P6*G6</f>
        <v>3458.56</v>
      </c>
      <c r="R6" s="40">
        <f>Q6</f>
        <v>3458.56</v>
      </c>
      <c r="S6" s="65">
        <f>G6*0.8</f>
        <v>13834.24</v>
      </c>
    </row>
    <row r="7" spans="1:19" s="49" customFormat="1" ht="26.1" customHeight="1">
      <c r="A7" s="55"/>
      <c r="B7" s="58"/>
      <c r="C7" s="59"/>
      <c r="D7" s="61"/>
      <c r="E7" s="60"/>
      <c r="F7" s="39"/>
      <c r="G7" s="40"/>
      <c r="H7" s="60"/>
      <c r="I7" s="40"/>
      <c r="J7" s="60"/>
      <c r="K7" s="65"/>
      <c r="L7" s="60"/>
      <c r="M7" s="65"/>
      <c r="N7" s="60"/>
      <c r="O7" s="65"/>
      <c r="P7" s="60"/>
      <c r="Q7" s="40"/>
      <c r="R7" s="40"/>
      <c r="S7" s="65"/>
    </row>
    <row r="8" spans="1:19" s="49" customFormat="1" ht="26.1" customHeight="1">
      <c r="A8" s="55"/>
      <c r="B8" s="58"/>
      <c r="C8" s="59"/>
      <c r="D8" s="61"/>
      <c r="E8" s="60"/>
      <c r="F8" s="39"/>
      <c r="G8" s="40"/>
      <c r="H8" s="60"/>
      <c r="I8" s="40"/>
      <c r="J8" s="60"/>
      <c r="K8" s="65"/>
      <c r="L8" s="60"/>
      <c r="M8" s="65"/>
      <c r="N8" s="60"/>
      <c r="O8" s="65"/>
      <c r="P8" s="60"/>
      <c r="Q8" s="40"/>
      <c r="R8" s="40"/>
      <c r="S8" s="65"/>
    </row>
    <row r="9" spans="1:19" s="50" customFormat="1" ht="26.1" customHeight="1">
      <c r="A9" s="55"/>
      <c r="B9" s="58"/>
      <c r="C9" s="59"/>
      <c r="D9" s="61"/>
      <c r="E9" s="60"/>
      <c r="F9" s="39"/>
      <c r="G9" s="40"/>
      <c r="H9" s="60"/>
      <c r="I9" s="40"/>
      <c r="J9" s="60"/>
      <c r="K9" s="65"/>
      <c r="L9" s="60"/>
      <c r="M9" s="65"/>
      <c r="N9" s="60"/>
      <c r="O9" s="65"/>
      <c r="P9" s="60"/>
      <c r="Q9" s="40"/>
      <c r="R9" s="40"/>
      <c r="S9" s="65"/>
    </row>
    <row r="10" spans="1:19" s="50" customFormat="1" ht="26.1" customHeight="1">
      <c r="A10" s="55"/>
      <c r="B10" s="58"/>
      <c r="C10" s="58"/>
      <c r="D10" s="20"/>
      <c r="E10" s="60"/>
      <c r="F10" s="20"/>
      <c r="G10" s="58"/>
      <c r="H10" s="60"/>
      <c r="I10" s="40"/>
      <c r="J10" s="60"/>
      <c r="K10" s="65"/>
      <c r="L10" s="60"/>
      <c r="M10" s="65"/>
      <c r="N10" s="60"/>
      <c r="O10" s="65"/>
      <c r="P10" s="60"/>
      <c r="Q10" s="40"/>
      <c r="R10" s="40"/>
      <c r="S10" s="65"/>
    </row>
    <row r="11" spans="1:19" ht="30" customHeight="1">
      <c r="A11" s="62" t="s">
        <v>23</v>
      </c>
      <c r="B11" s="63">
        <f>SUM(B6:B10)</f>
        <v>2</v>
      </c>
      <c r="C11" s="63">
        <f>SUM(C6:C10)</f>
        <v>30.88</v>
      </c>
      <c r="D11" s="63"/>
      <c r="E11" s="64"/>
      <c r="F11" s="65"/>
      <c r="G11" s="65">
        <f t="shared" ref="G11" si="0">SUM(G6:G10)</f>
        <v>17292.8</v>
      </c>
      <c r="H11" s="64"/>
      <c r="I11" s="65">
        <f>SUM(I6:I10)</f>
        <v>0</v>
      </c>
      <c r="J11" s="60"/>
      <c r="K11" s="65">
        <f>SUM(K6:K10)</f>
        <v>5187.8399999999992</v>
      </c>
      <c r="L11" s="60"/>
      <c r="M11" s="65">
        <f t="shared" ref="M11" si="1">SUM(M6:M10)</f>
        <v>0</v>
      </c>
      <c r="N11" s="60"/>
      <c r="O11" s="65">
        <f>SUM(O6:O10)</f>
        <v>8646.4</v>
      </c>
      <c r="P11" s="60"/>
      <c r="Q11" s="65">
        <f>SUM(Q6:Q10)</f>
        <v>3458.56</v>
      </c>
      <c r="R11" s="65">
        <f>SUM(R6:R10)</f>
        <v>3458.56</v>
      </c>
      <c r="S11" s="65">
        <f>SUM(S6:S10)</f>
        <v>13834.24</v>
      </c>
    </row>
    <row r="12" spans="1:19" ht="27" customHeight="1">
      <c r="A12" s="68" t="s">
        <v>24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>
      <c r="F13" s="66"/>
      <c r="G13" s="66"/>
      <c r="H13" s="66"/>
      <c r="I13" s="66"/>
      <c r="J13" s="66"/>
      <c r="K13" s="66"/>
      <c r="L13" s="66"/>
      <c r="M13" s="66"/>
    </row>
  </sheetData>
  <mergeCells count="19">
    <mergeCell ref="A1:S1"/>
    <mergeCell ref="A2:H2"/>
    <mergeCell ref="O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honeticPr fontId="2" type="noConversion"/>
  <printOptions horizontalCentered="1"/>
  <pageMargins left="0.156944444444444" right="0.156944444444444" top="0.98402777777777795" bottom="0.39305555555555599" header="0.51180555555555596" footer="0.118055555555556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tabSelected="1" zoomScale="90" zoomScaleNormal="90" workbookViewId="0">
      <pane ySplit="2" topLeftCell="A3" activePane="bottomLeft" state="frozen"/>
      <selection pane="bottomLeft" activeCell="I10" sqref="I10"/>
    </sheetView>
  </sheetViews>
  <sheetFormatPr defaultColWidth="9" defaultRowHeight="14.25"/>
  <cols>
    <col min="1" max="1" width="3.125" style="4" customWidth="1"/>
    <col min="2" max="2" width="4.5" style="5" customWidth="1"/>
    <col min="3" max="3" width="21.375" style="6" customWidth="1"/>
    <col min="4" max="4" width="8" style="4" customWidth="1"/>
    <col min="5" max="5" width="10.25" style="4" customWidth="1"/>
    <col min="6" max="6" width="9.75" style="7" customWidth="1"/>
    <col min="7" max="7" width="10" style="5" customWidth="1"/>
    <col min="8" max="8" width="4.125" style="4" customWidth="1"/>
    <col min="9" max="9" width="8.25" style="8" customWidth="1"/>
    <col min="10" max="10" width="9.375" style="9" customWidth="1"/>
    <col min="11" max="11" width="8.875" style="10" customWidth="1"/>
    <col min="12" max="12" width="9.375" style="10" customWidth="1"/>
    <col min="13" max="14" width="9.375" style="11" customWidth="1"/>
    <col min="15" max="15" width="9.375" style="12" customWidth="1"/>
    <col min="16" max="16" width="9" style="13" customWidth="1"/>
    <col min="17" max="17" width="6.375" style="14" customWidth="1"/>
    <col min="18" max="18" width="26.75" style="14" customWidth="1"/>
  </cols>
  <sheetData>
    <row r="1" spans="1:18" ht="20.2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s="1" customFormat="1" ht="33.75">
      <c r="A2" s="15" t="s">
        <v>25</v>
      </c>
      <c r="B2" s="15" t="s">
        <v>26</v>
      </c>
      <c r="C2" s="16" t="s">
        <v>27</v>
      </c>
      <c r="D2" s="17" t="s">
        <v>28</v>
      </c>
      <c r="E2" s="15" t="s">
        <v>29</v>
      </c>
      <c r="F2" s="18" t="s">
        <v>30</v>
      </c>
      <c r="G2" s="15" t="s">
        <v>31</v>
      </c>
      <c r="H2" s="19" t="s">
        <v>32</v>
      </c>
      <c r="I2" s="16" t="s">
        <v>33</v>
      </c>
      <c r="J2" s="34" t="s">
        <v>34</v>
      </c>
      <c r="K2" s="35" t="s">
        <v>35</v>
      </c>
      <c r="L2" s="36" t="s">
        <v>36</v>
      </c>
      <c r="M2" s="37" t="s">
        <v>37</v>
      </c>
      <c r="N2" s="37" t="s">
        <v>38</v>
      </c>
      <c r="O2" s="37" t="s">
        <v>39</v>
      </c>
      <c r="P2" s="38" t="s">
        <v>40</v>
      </c>
      <c r="Q2" s="18" t="s">
        <v>41</v>
      </c>
      <c r="R2" s="18" t="s">
        <v>42</v>
      </c>
    </row>
    <row r="3" spans="1:18" s="2" customFormat="1" ht="39" customHeight="1">
      <c r="A3" s="20">
        <v>1</v>
      </c>
      <c r="B3" s="21" t="s">
        <v>43</v>
      </c>
      <c r="C3" s="22" t="s">
        <v>46</v>
      </c>
      <c r="D3" s="23" t="s">
        <v>48</v>
      </c>
      <c r="E3" s="20" t="s">
        <v>50</v>
      </c>
      <c r="F3" s="24" t="s">
        <v>52</v>
      </c>
      <c r="G3" s="25" t="s">
        <v>19</v>
      </c>
      <c r="H3" s="20">
        <v>1</v>
      </c>
      <c r="I3" s="39">
        <v>19.88</v>
      </c>
      <c r="J3" s="39">
        <v>11132.8</v>
      </c>
      <c r="K3" s="39">
        <f>J3*0.2</f>
        <v>2226.56</v>
      </c>
      <c r="L3" s="40">
        <f>J3*0.8</f>
        <v>8906.24</v>
      </c>
      <c r="M3" s="41">
        <v>44728</v>
      </c>
      <c r="N3" s="41">
        <v>45092</v>
      </c>
      <c r="O3" s="42" t="s">
        <v>55</v>
      </c>
      <c r="P3" s="39">
        <v>2226.56</v>
      </c>
      <c r="Q3" s="23" t="s">
        <v>48</v>
      </c>
      <c r="R3" s="26" t="s">
        <v>58</v>
      </c>
    </row>
    <row r="4" spans="1:18" s="2" customFormat="1" ht="39" customHeight="1">
      <c r="A4" s="20">
        <v>2</v>
      </c>
      <c r="B4" s="21" t="s">
        <v>43</v>
      </c>
      <c r="C4" s="22" t="s">
        <v>47</v>
      </c>
      <c r="D4" s="23" t="s">
        <v>49</v>
      </c>
      <c r="E4" s="20" t="s">
        <v>51</v>
      </c>
      <c r="F4" s="24" t="s">
        <v>53</v>
      </c>
      <c r="G4" s="25" t="s">
        <v>19</v>
      </c>
      <c r="H4" s="20">
        <v>1</v>
      </c>
      <c r="I4" s="39">
        <v>11</v>
      </c>
      <c r="J4" s="39">
        <v>6160</v>
      </c>
      <c r="K4" s="39">
        <f t="shared" ref="K4" si="0">J4*0.2</f>
        <v>1232</v>
      </c>
      <c r="L4" s="40">
        <f t="shared" ref="L4" si="1">J4*0.8</f>
        <v>4928</v>
      </c>
      <c r="M4" s="41">
        <v>44778</v>
      </c>
      <c r="N4" s="41">
        <v>45142</v>
      </c>
      <c r="O4" s="42" t="s">
        <v>56</v>
      </c>
      <c r="P4" s="39">
        <v>1216.78</v>
      </c>
      <c r="Q4" s="23" t="s">
        <v>54</v>
      </c>
      <c r="R4" s="26" t="s">
        <v>57</v>
      </c>
    </row>
    <row r="5" spans="1:18" s="2" customFormat="1" ht="39" customHeight="1">
      <c r="A5" s="20">
        <v>3</v>
      </c>
      <c r="B5" s="21"/>
      <c r="C5" s="22"/>
      <c r="D5" s="23"/>
      <c r="E5" s="20"/>
      <c r="F5" s="24"/>
      <c r="G5" s="25"/>
      <c r="H5" s="20"/>
      <c r="I5" s="39"/>
      <c r="J5" s="39"/>
      <c r="K5" s="39"/>
      <c r="L5" s="40"/>
      <c r="M5" s="41"/>
      <c r="N5" s="41"/>
      <c r="O5" s="42"/>
      <c r="P5" s="39"/>
      <c r="Q5" s="23"/>
      <c r="R5" s="26"/>
    </row>
    <row r="6" spans="1:18" s="2" customFormat="1" ht="39" customHeight="1">
      <c r="A6" s="20">
        <v>4</v>
      </c>
      <c r="B6" s="21"/>
      <c r="C6" s="22"/>
      <c r="D6" s="23"/>
      <c r="E6" s="20"/>
      <c r="F6" s="24"/>
      <c r="G6" s="25"/>
      <c r="H6" s="20"/>
      <c r="I6" s="39"/>
      <c r="J6" s="39"/>
      <c r="K6" s="39"/>
      <c r="L6" s="40"/>
      <c r="M6" s="41"/>
      <c r="N6" s="41"/>
      <c r="O6" s="42"/>
      <c r="P6" s="39"/>
      <c r="Q6" s="23"/>
      <c r="R6" s="26"/>
    </row>
    <row r="7" spans="1:18" s="2" customFormat="1" ht="39" customHeight="1">
      <c r="A7" s="20">
        <v>5</v>
      </c>
      <c r="B7" s="21"/>
      <c r="C7" s="22"/>
      <c r="D7" s="23"/>
      <c r="E7" s="20"/>
      <c r="F7" s="24"/>
      <c r="G7" s="25"/>
      <c r="H7" s="20"/>
      <c r="I7" s="39"/>
      <c r="J7" s="39"/>
      <c r="K7" s="39"/>
      <c r="L7" s="40"/>
      <c r="M7" s="41"/>
      <c r="N7" s="41"/>
      <c r="O7" s="42"/>
      <c r="P7" s="39"/>
      <c r="Q7" s="23"/>
      <c r="R7" s="26"/>
    </row>
    <row r="8" spans="1:18" s="2" customFormat="1" ht="39" customHeight="1">
      <c r="A8" s="20">
        <v>6</v>
      </c>
      <c r="B8" s="21"/>
      <c r="C8" s="26"/>
      <c r="D8" s="27"/>
      <c r="E8" s="20"/>
      <c r="F8" s="24"/>
      <c r="G8" s="25"/>
      <c r="H8" s="28"/>
      <c r="I8" s="39"/>
      <c r="J8" s="39"/>
      <c r="K8" s="39"/>
      <c r="L8" s="40"/>
      <c r="M8" s="42"/>
      <c r="N8" s="42"/>
      <c r="O8" s="42"/>
      <c r="P8" s="39"/>
      <c r="Q8" s="27"/>
      <c r="R8" s="26"/>
    </row>
    <row r="9" spans="1:18" ht="39" customHeight="1">
      <c r="A9" s="20">
        <v>7</v>
      </c>
      <c r="B9" s="29"/>
      <c r="C9" s="26"/>
      <c r="D9" s="27"/>
      <c r="E9" s="20"/>
      <c r="F9" s="24"/>
      <c r="G9" s="25"/>
      <c r="H9" s="30"/>
      <c r="I9" s="39"/>
      <c r="J9" s="43"/>
      <c r="K9" s="39"/>
      <c r="L9" s="40"/>
      <c r="M9" s="42"/>
      <c r="N9" s="42"/>
      <c r="O9" s="44"/>
      <c r="P9" s="39"/>
      <c r="Q9" s="27"/>
      <c r="R9" s="33"/>
    </row>
    <row r="10" spans="1:18" ht="39" customHeight="1">
      <c r="A10" s="20">
        <v>8</v>
      </c>
      <c r="B10" s="29"/>
      <c r="C10" s="26"/>
      <c r="D10" s="27"/>
      <c r="E10" s="20"/>
      <c r="F10" s="24"/>
      <c r="G10" s="25"/>
      <c r="H10" s="30"/>
      <c r="I10" s="39"/>
      <c r="J10" s="43"/>
      <c r="K10" s="39"/>
      <c r="L10" s="40"/>
      <c r="M10" s="42"/>
      <c r="N10" s="42"/>
      <c r="O10" s="44"/>
      <c r="P10" s="39"/>
      <c r="Q10" s="27"/>
      <c r="R10" s="47"/>
    </row>
    <row r="11" spans="1:18" ht="39" customHeight="1">
      <c r="A11" s="20">
        <v>9</v>
      </c>
      <c r="B11" s="29"/>
      <c r="C11" s="22"/>
      <c r="D11" s="23"/>
      <c r="E11" s="20"/>
      <c r="F11" s="24"/>
      <c r="G11" s="25"/>
      <c r="H11" s="30"/>
      <c r="I11" s="39"/>
      <c r="J11" s="43"/>
      <c r="K11" s="39"/>
      <c r="L11" s="40"/>
      <c r="M11" s="41"/>
      <c r="N11" s="41"/>
      <c r="O11" s="44"/>
      <c r="P11" s="39"/>
      <c r="Q11" s="23"/>
      <c r="R11" s="33"/>
    </row>
    <row r="12" spans="1:18" ht="39" customHeight="1">
      <c r="A12" s="20">
        <v>10</v>
      </c>
      <c r="B12" s="29"/>
      <c r="C12" s="26"/>
      <c r="D12" s="27"/>
      <c r="E12" s="26"/>
      <c r="F12" s="24"/>
      <c r="G12" s="25"/>
      <c r="H12" s="30"/>
      <c r="I12" s="39"/>
      <c r="J12" s="43"/>
      <c r="K12" s="39"/>
      <c r="L12" s="40"/>
      <c r="M12" s="42"/>
      <c r="N12" s="42"/>
      <c r="O12" s="44"/>
      <c r="P12" s="39"/>
      <c r="Q12" s="27"/>
      <c r="R12" s="33"/>
    </row>
    <row r="13" spans="1:18" ht="39" customHeight="1">
      <c r="A13" s="20">
        <v>11</v>
      </c>
      <c r="B13" s="29"/>
      <c r="C13" s="26"/>
      <c r="D13" s="27"/>
      <c r="E13" s="26"/>
      <c r="F13" s="24"/>
      <c r="G13" s="25"/>
      <c r="H13" s="30"/>
      <c r="I13" s="39"/>
      <c r="J13" s="43"/>
      <c r="K13" s="39"/>
      <c r="L13" s="40"/>
      <c r="M13" s="42"/>
      <c r="N13" s="42"/>
      <c r="O13" s="44"/>
      <c r="P13" s="39"/>
      <c r="Q13" s="27"/>
      <c r="R13" s="33"/>
    </row>
    <row r="14" spans="1:18" ht="39" customHeight="1">
      <c r="A14" s="20">
        <v>12</v>
      </c>
      <c r="B14" s="29"/>
      <c r="C14" s="26"/>
      <c r="D14" s="27"/>
      <c r="E14" s="26"/>
      <c r="F14" s="24"/>
      <c r="G14" s="25"/>
      <c r="H14" s="30"/>
      <c r="I14" s="39"/>
      <c r="J14" s="43"/>
      <c r="K14" s="39"/>
      <c r="L14" s="40"/>
      <c r="M14" s="42"/>
      <c r="N14" s="42"/>
      <c r="O14" s="44"/>
      <c r="P14" s="39"/>
      <c r="Q14" s="27"/>
      <c r="R14" s="33"/>
    </row>
    <row r="15" spans="1:18" s="3" customFormat="1" ht="45" customHeight="1">
      <c r="A15" s="20"/>
      <c r="B15" s="31" t="s">
        <v>23</v>
      </c>
      <c r="C15" s="32"/>
      <c r="D15" s="31"/>
      <c r="E15" s="31"/>
      <c r="F15" s="33"/>
      <c r="G15" s="31"/>
      <c r="H15" s="31">
        <f>SUM(H3:H14)</f>
        <v>2</v>
      </c>
      <c r="I15" s="45">
        <f t="shared" ref="I15" si="2">SUM(I3:I14)</f>
        <v>30.88</v>
      </c>
      <c r="J15" s="45">
        <f>SUM(J3:J14)</f>
        <v>17292.8</v>
      </c>
      <c r="K15" s="45">
        <f>SUM(K3:K14)</f>
        <v>3458.56</v>
      </c>
      <c r="L15" s="45">
        <f>SUM(L3:L14)</f>
        <v>13834.24</v>
      </c>
      <c r="M15" s="46"/>
      <c r="N15" s="46"/>
      <c r="O15" s="46"/>
      <c r="P15" s="45">
        <f>SUM(P2:P14)</f>
        <v>3443.34</v>
      </c>
      <c r="Q15" s="33"/>
      <c r="R15" s="33"/>
    </row>
  </sheetData>
  <mergeCells count="1">
    <mergeCell ref="A1:R1"/>
  </mergeCells>
  <phoneticPr fontId="2" type="noConversion"/>
  <printOptions horizontalCentered="1"/>
  <pageMargins left="0" right="0" top="0.78680555555555598" bottom="7.8472222222222193E-2" header="0.118055555555556" footer="0.109722222222222"/>
  <pageSetup paperSize="9" scale="76" orientation="landscape" verticalDpi="180"/>
  <headerFooter alignWithMargins="0">
    <oddFooter>&amp;C第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汇总</vt:lpstr>
      <vt:lpstr>高效农险明细</vt:lpstr>
      <vt:lpstr>高效农险明细!Print_Area</vt:lpstr>
      <vt:lpstr>汇总!Print_Area</vt:lpstr>
      <vt:lpstr>高效农险明细!Print_Titles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cp:lastPrinted>2020-09-09T09:43:00Z</cp:lastPrinted>
  <dcterms:created xsi:type="dcterms:W3CDTF">2014-09-17T06:46:00Z</dcterms:created>
  <dcterms:modified xsi:type="dcterms:W3CDTF">2022-08-24T08:41:02Z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