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585"/>
  </bookViews>
  <sheets>
    <sheet name="汇总" sheetId="1" r:id="rId1"/>
    <sheet name="金新街道" sheetId="3" r:id="rId2"/>
    <sheet name="兴东街道" sheetId="4" r:id="rId3"/>
    <sheet name="西亭镇" sheetId="5" r:id="rId4"/>
    <sheet name="东社镇" sheetId="14" r:id="rId5"/>
    <sheet name="十总镇" sheetId="7" r:id="rId6"/>
    <sheet name="石港镇" sheetId="8" r:id="rId7"/>
    <sheet name="刘桥" sheetId="15" r:id="rId8"/>
    <sheet name="平潮镇" sheetId="9" r:id="rId9"/>
    <sheet name="兴仁镇" sheetId="10" r:id="rId10"/>
    <sheet name="Sheet8" sheetId="11" r:id="rId11"/>
    <sheet name="Sheet9" sheetId="12" r:id="rId12"/>
  </sheets>
  <calcPr calcId="124519"/>
</workbook>
</file>

<file path=xl/calcChain.xml><?xml version="1.0" encoding="utf-8"?>
<calcChain xmlns="http://schemas.openxmlformats.org/spreadsheetml/2006/main">
  <c r="D21" i="9"/>
  <c r="C21"/>
  <c r="E15" i="1"/>
  <c r="G18" i="14"/>
  <c r="E18" i="10" l="1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20" i="9" l="1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A20"/>
  <c r="A19"/>
  <c r="A18"/>
  <c r="A17"/>
  <c r="A16"/>
  <c r="A15"/>
  <c r="A14"/>
  <c r="A13"/>
  <c r="A12"/>
  <c r="A11"/>
  <c r="A10"/>
  <c r="A9"/>
  <c r="A8"/>
  <c r="A7"/>
  <c r="A6"/>
  <c r="A5"/>
  <c r="A4"/>
  <c r="E16" i="15" l="1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G18" i="8" l="1"/>
  <c r="H16"/>
  <c r="E18"/>
  <c r="D18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10" i="7"/>
  <c r="D10"/>
  <c r="E9"/>
  <c r="D9"/>
  <c r="E8"/>
  <c r="D8"/>
  <c r="E7"/>
  <c r="D7"/>
  <c r="E6"/>
  <c r="D6"/>
  <c r="E5"/>
  <c r="D5"/>
  <c r="E4"/>
  <c r="D4"/>
  <c r="G10" l="1"/>
  <c r="E4" i="14" l="1"/>
  <c r="D4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D5" i="5" l="1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E4"/>
  <c r="D4"/>
  <c r="E5" i="4" l="1"/>
  <c r="E6"/>
  <c r="D5"/>
  <c r="D6"/>
  <c r="D7"/>
  <c r="C7"/>
  <c r="E7" s="1"/>
  <c r="E4"/>
  <c r="D4"/>
  <c r="D4" i="3" l="1"/>
  <c r="F4" s="1"/>
  <c r="E4"/>
  <c r="H4"/>
  <c r="G15" i="1" l="1"/>
  <c r="G16"/>
  <c r="G14"/>
  <c r="G13"/>
  <c r="G9"/>
  <c r="G10"/>
  <c r="G11"/>
  <c r="G17" s="1"/>
  <c r="G12"/>
  <c r="G8"/>
  <c r="F17"/>
  <c r="E9"/>
  <c r="E10"/>
  <c r="E11"/>
  <c r="E12"/>
  <c r="E13"/>
  <c r="E14"/>
  <c r="E16"/>
  <c r="E17"/>
  <c r="E8"/>
  <c r="D17"/>
  <c r="C17"/>
  <c r="B17"/>
  <c r="C18" i="10" l="1"/>
  <c r="G18"/>
  <c r="H18" s="1"/>
  <c r="G21" i="9"/>
  <c r="H21" s="1"/>
  <c r="F18" i="10" l="1"/>
  <c r="H17"/>
  <c r="H16"/>
  <c r="H15"/>
  <c r="H14"/>
  <c r="H13"/>
  <c r="H12"/>
  <c r="H11"/>
  <c r="H10"/>
  <c r="H9"/>
  <c r="H8"/>
  <c r="H7"/>
  <c r="H6"/>
  <c r="H5"/>
  <c r="H4"/>
  <c r="F4" l="1"/>
  <c r="F5"/>
  <c r="F6"/>
  <c r="F7"/>
  <c r="F8"/>
  <c r="F9"/>
  <c r="F10"/>
  <c r="F11"/>
  <c r="F12"/>
  <c r="F13"/>
  <c r="F14"/>
  <c r="F15"/>
  <c r="F16"/>
  <c r="F17"/>
  <c r="H18" i="8" l="1"/>
  <c r="H17" i="9"/>
  <c r="H7"/>
  <c r="H5"/>
  <c r="H6"/>
  <c r="H8"/>
  <c r="H9"/>
  <c r="H10"/>
  <c r="H11"/>
  <c r="H12"/>
  <c r="H13"/>
  <c r="H14"/>
  <c r="H15"/>
  <c r="H16"/>
  <c r="H18"/>
  <c r="H19"/>
  <c r="H20"/>
  <c r="H4"/>
  <c r="E21" l="1"/>
  <c r="F21"/>
  <c r="F4"/>
  <c r="F5"/>
  <c r="F6"/>
  <c r="F7"/>
  <c r="F8"/>
  <c r="F9"/>
  <c r="F10"/>
  <c r="F11"/>
  <c r="F12"/>
  <c r="F13"/>
  <c r="F14"/>
  <c r="F15"/>
  <c r="F16"/>
  <c r="F17"/>
  <c r="F18"/>
  <c r="F19"/>
  <c r="F20"/>
  <c r="H13" i="15" l="1"/>
  <c r="C16"/>
  <c r="G16"/>
  <c r="H16" s="1"/>
  <c r="F16" l="1"/>
  <c r="H15"/>
  <c r="H14"/>
  <c r="H12"/>
  <c r="H11"/>
  <c r="H10"/>
  <c r="H9"/>
  <c r="H8"/>
  <c r="H7"/>
  <c r="H6"/>
  <c r="H5"/>
  <c r="H4"/>
  <c r="H5" i="8"/>
  <c r="H6"/>
  <c r="H7"/>
  <c r="H8"/>
  <c r="H9"/>
  <c r="H10"/>
  <c r="H11"/>
  <c r="H12"/>
  <c r="H13"/>
  <c r="H14"/>
  <c r="H15"/>
  <c r="H17"/>
  <c r="H4"/>
  <c r="C18"/>
  <c r="F4" l="1"/>
  <c r="F18"/>
  <c r="F4" i="15"/>
  <c r="F5"/>
  <c r="F6"/>
  <c r="F7"/>
  <c r="F8"/>
  <c r="F9"/>
  <c r="F10"/>
  <c r="F11"/>
  <c r="F12"/>
  <c r="F14"/>
  <c r="F15"/>
  <c r="F13"/>
  <c r="F8" i="8"/>
  <c r="F9"/>
  <c r="F10"/>
  <c r="F11"/>
  <c r="F12"/>
  <c r="F13"/>
  <c r="F14"/>
  <c r="F15"/>
  <c r="F5"/>
  <c r="F6"/>
  <c r="F7"/>
  <c r="C10" i="7" l="1"/>
  <c r="H10" l="1"/>
  <c r="H9"/>
  <c r="H8"/>
  <c r="H7"/>
  <c r="H6"/>
  <c r="H5"/>
  <c r="H4"/>
  <c r="H18" i="14"/>
  <c r="H16"/>
  <c r="H17"/>
  <c r="F17"/>
  <c r="C18"/>
  <c r="F18" l="1"/>
  <c r="F16"/>
  <c r="F4" i="7"/>
  <c r="F5"/>
  <c r="F6"/>
  <c r="F8"/>
  <c r="F9"/>
  <c r="F7"/>
  <c r="F10"/>
  <c r="H15" i="14" l="1"/>
  <c r="H14"/>
  <c r="F14"/>
  <c r="H13"/>
  <c r="H12"/>
  <c r="H11"/>
  <c r="H10"/>
  <c r="H9"/>
  <c r="H8"/>
  <c r="F8"/>
  <c r="H7"/>
  <c r="H6"/>
  <c r="F6"/>
  <c r="H5"/>
  <c r="H4"/>
  <c r="F4"/>
  <c r="F5" l="1"/>
  <c r="F7"/>
  <c r="F9"/>
  <c r="F11"/>
  <c r="F13"/>
  <c r="F15"/>
  <c r="F10"/>
  <c r="F12"/>
  <c r="G15" i="5" l="1"/>
  <c r="C15"/>
  <c r="H5"/>
  <c r="H6"/>
  <c r="H7"/>
  <c r="H8"/>
  <c r="H9"/>
  <c r="H10"/>
  <c r="H11"/>
  <c r="H12"/>
  <c r="H13"/>
  <c r="H14"/>
  <c r="H4"/>
  <c r="H15" l="1"/>
  <c r="F15"/>
  <c r="F10"/>
  <c r="F11"/>
  <c r="F12"/>
  <c r="F13"/>
  <c r="F14"/>
  <c r="C5" i="3" l="1"/>
  <c r="E5" l="1"/>
  <c r="D5"/>
  <c r="F5" i="5"/>
  <c r="F7"/>
  <c r="F9"/>
  <c r="F4"/>
  <c r="F6"/>
  <c r="F8"/>
  <c r="H4" i="4" l="1"/>
  <c r="G7"/>
  <c r="H6"/>
  <c r="H5"/>
  <c r="H5" i="3"/>
  <c r="G5"/>
  <c r="H7" i="4" l="1"/>
  <c r="F7"/>
  <c r="F4" l="1"/>
  <c r="F5" i="3" l="1"/>
  <c r="F5" i="4"/>
  <c r="F6"/>
  <c r="J17" i="1" l="1"/>
  <c r="J16"/>
  <c r="J14"/>
  <c r="J12"/>
  <c r="J10"/>
  <c r="J8"/>
  <c r="J15"/>
  <c r="J13"/>
  <c r="J11"/>
  <c r="J9"/>
</calcChain>
</file>

<file path=xl/sharedStrings.xml><?xml version="1.0" encoding="utf-8"?>
<sst xmlns="http://schemas.openxmlformats.org/spreadsheetml/2006/main" count="217" uniqueCount="154">
  <si>
    <t>离田面积（亩）</t>
  </si>
  <si>
    <t>外运企业秸秆量（吨）</t>
  </si>
  <si>
    <t>镇上报</t>
  </si>
  <si>
    <t>区巡查督查日检查单汇总抵扣资金（元）</t>
  </si>
  <si>
    <t>合计</t>
  </si>
  <si>
    <t>金新街道</t>
  </si>
  <si>
    <t>兴东街道</t>
  </si>
  <si>
    <t>西亭镇</t>
  </si>
  <si>
    <t>东社镇</t>
  </si>
  <si>
    <t>十总镇</t>
  </si>
  <si>
    <t>石港镇</t>
  </si>
  <si>
    <t>刘桥镇</t>
  </si>
  <si>
    <t>平潮镇</t>
  </si>
  <si>
    <t>兴仁镇</t>
  </si>
  <si>
    <t>镇上报</t>
    <phoneticPr fontId="6" type="noConversion"/>
  </si>
  <si>
    <t>补贴金额（元）（非试点镇100元/吨，试点镇80元/吨）</t>
    <phoneticPr fontId="6" type="noConversion"/>
  </si>
  <si>
    <t>镇（街道）</t>
    <phoneticPr fontId="6" type="noConversion"/>
  </si>
  <si>
    <t>复核后其它抵扣资金（元）</t>
    <phoneticPr fontId="6" type="noConversion"/>
  </si>
  <si>
    <t>实际补贴金额（元）</t>
    <phoneticPr fontId="6" type="noConversion"/>
  </si>
  <si>
    <t>离田面积（亩）</t>
    <phoneticPr fontId="6" type="noConversion"/>
  </si>
  <si>
    <t>区级</t>
  </si>
  <si>
    <t>镇级</t>
  </si>
  <si>
    <t>小计</t>
  </si>
  <si>
    <t>补助资金（元）</t>
    <phoneticPr fontId="6" type="noConversion"/>
  </si>
  <si>
    <t>离田面积（亩）</t>
    <phoneticPr fontId="6" type="noConversion"/>
  </si>
  <si>
    <t>合计</t>
    <phoneticPr fontId="6" type="noConversion"/>
  </si>
  <si>
    <t>陆扶桥村</t>
  </si>
  <si>
    <t>永庆村</t>
  </si>
  <si>
    <t>外运秸秆量（吨）</t>
    <phoneticPr fontId="6" type="noConversion"/>
  </si>
  <si>
    <t>序号</t>
    <phoneticPr fontId="6" type="noConversion"/>
  </si>
  <si>
    <t>申报主体</t>
    <phoneticPr fontId="6" type="noConversion"/>
  </si>
  <si>
    <t>双楼村</t>
    <phoneticPr fontId="6" type="noConversion"/>
  </si>
  <si>
    <r>
      <rPr>
        <sz val="11"/>
        <color theme="1"/>
        <rFont val="宋体"/>
        <family val="3"/>
        <charset val="134"/>
      </rPr>
      <t>申报主体</t>
    </r>
  </si>
  <si>
    <r>
      <rPr>
        <sz val="11"/>
        <color theme="1"/>
        <rFont val="宋体"/>
        <family val="2"/>
        <charset val="134"/>
      </rPr>
      <t>补助资金（元）</t>
    </r>
    <phoneticPr fontId="6" type="noConversion"/>
  </si>
  <si>
    <r>
      <rPr>
        <sz val="11"/>
        <rFont val="黑体"/>
        <family val="3"/>
        <charset val="134"/>
      </rPr>
      <t>序号</t>
    </r>
  </si>
  <si>
    <r>
      <rPr>
        <sz val="11"/>
        <color rgb="FF000000"/>
        <rFont val="黑体"/>
        <family val="3"/>
        <charset val="134"/>
      </rPr>
      <t>离田面积（亩）</t>
    </r>
    <phoneticPr fontId="6" type="noConversion"/>
  </si>
  <si>
    <r>
      <rPr>
        <sz val="11"/>
        <color rgb="FF000000"/>
        <rFont val="黑体"/>
        <family val="3"/>
        <charset val="134"/>
      </rPr>
      <t>外运秸秆量（吨）</t>
    </r>
    <phoneticPr fontId="6" type="noConversion"/>
  </si>
  <si>
    <r>
      <rPr>
        <sz val="11"/>
        <color rgb="FF000000"/>
        <rFont val="黑体"/>
        <family val="3"/>
        <charset val="134"/>
      </rPr>
      <t>补助资金（元）</t>
    </r>
    <phoneticPr fontId="6" type="noConversion"/>
  </si>
  <si>
    <r>
      <rPr>
        <sz val="11"/>
        <color rgb="FF000000"/>
        <rFont val="黑体"/>
        <family val="3"/>
        <charset val="134"/>
      </rPr>
      <t>区级</t>
    </r>
  </si>
  <si>
    <r>
      <rPr>
        <sz val="11"/>
        <color rgb="FF000000"/>
        <rFont val="黑体"/>
        <family val="3"/>
        <charset val="134"/>
      </rPr>
      <t>镇级</t>
    </r>
  </si>
  <si>
    <r>
      <rPr>
        <sz val="11"/>
        <color rgb="FF000000"/>
        <rFont val="黑体"/>
        <family val="3"/>
        <charset val="134"/>
      </rPr>
      <t>小计</t>
    </r>
  </si>
  <si>
    <r>
      <rPr>
        <sz val="11"/>
        <color indexed="8"/>
        <rFont val="宋体"/>
        <family val="3"/>
        <charset val="134"/>
      </rPr>
      <t>花家渡村</t>
    </r>
  </si>
  <si>
    <r>
      <rPr>
        <sz val="11"/>
        <rFont val="宋体"/>
        <family val="3"/>
        <charset val="134"/>
      </rPr>
      <t>合计</t>
    </r>
    <phoneticPr fontId="6" type="noConversion"/>
  </si>
  <si>
    <r>
      <rPr>
        <sz val="11"/>
        <rFont val="宋体"/>
        <family val="3"/>
        <charset val="134"/>
      </rPr>
      <t>序号</t>
    </r>
    <phoneticPr fontId="6" type="noConversion"/>
  </si>
  <si>
    <r>
      <rPr>
        <sz val="11"/>
        <color rgb="FF000000"/>
        <rFont val="宋体"/>
        <family val="3"/>
        <charset val="134"/>
      </rPr>
      <t>离田面积（亩）</t>
    </r>
    <phoneticPr fontId="6" type="noConversion"/>
  </si>
  <si>
    <r>
      <rPr>
        <sz val="11"/>
        <color theme="1"/>
        <rFont val="宋体"/>
        <family val="3"/>
        <charset val="134"/>
      </rPr>
      <t>补助资金（元）</t>
    </r>
    <phoneticPr fontId="6" type="noConversion"/>
  </si>
  <si>
    <r>
      <rPr>
        <sz val="11"/>
        <color rgb="FF000000"/>
        <rFont val="宋体"/>
        <family val="3"/>
        <charset val="134"/>
      </rPr>
      <t>外运秸秆量（吨）</t>
    </r>
    <phoneticPr fontId="6" type="noConversion"/>
  </si>
  <si>
    <r>
      <rPr>
        <sz val="11"/>
        <color rgb="FF000000"/>
        <rFont val="宋体"/>
        <family val="3"/>
        <charset val="134"/>
      </rPr>
      <t>补助资金（元）</t>
    </r>
    <phoneticPr fontId="6" type="noConversion"/>
  </si>
  <si>
    <r>
      <rPr>
        <sz val="11"/>
        <color rgb="FF000000"/>
        <rFont val="宋体"/>
        <family val="3"/>
        <charset val="134"/>
      </rPr>
      <t>区级</t>
    </r>
  </si>
  <si>
    <r>
      <rPr>
        <sz val="11"/>
        <color rgb="FF000000"/>
        <rFont val="宋体"/>
        <family val="3"/>
        <charset val="134"/>
      </rPr>
      <t>镇级</t>
    </r>
  </si>
  <si>
    <r>
      <rPr>
        <sz val="11"/>
        <color rgb="FF000000"/>
        <rFont val="宋体"/>
        <family val="3"/>
        <charset val="134"/>
      </rPr>
      <t>小计</t>
    </r>
  </si>
  <si>
    <r>
      <rPr>
        <sz val="11"/>
        <rFont val="宋体"/>
        <family val="3"/>
        <charset val="134"/>
      </rPr>
      <t>序号</t>
    </r>
  </si>
  <si>
    <r>
      <rPr>
        <sz val="11"/>
        <color rgb="FF000000"/>
        <rFont val="宋体"/>
        <family val="3"/>
        <charset val="134"/>
      </rPr>
      <t>备注</t>
    </r>
    <phoneticPr fontId="6" type="noConversion"/>
  </si>
  <si>
    <t>石西村</t>
    <phoneticPr fontId="13" type="noConversion"/>
  </si>
  <si>
    <t>第三方审核</t>
    <phoneticPr fontId="6" type="noConversion"/>
  </si>
  <si>
    <t xml:space="preserve"> </t>
    <phoneticPr fontId="6" type="noConversion"/>
  </si>
  <si>
    <t>补贴金额（元）（45元/亩）</t>
    <phoneticPr fontId="6" type="noConversion"/>
  </si>
  <si>
    <t>九总渡村</t>
  </si>
  <si>
    <t>龙坝村</t>
  </si>
  <si>
    <t>西亭居</t>
  </si>
  <si>
    <t>草庙村</t>
  </si>
  <si>
    <t>西禅寺村</t>
  </si>
  <si>
    <t>亭东村</t>
  </si>
  <si>
    <t>李庄村</t>
  </si>
  <si>
    <t>八总桥村</t>
  </si>
  <si>
    <t>同乐村</t>
  </si>
  <si>
    <t>华芦村</t>
  </si>
  <si>
    <t>纱场居</t>
  </si>
  <si>
    <t>白居</t>
  </si>
  <si>
    <t>陈墩</t>
  </si>
  <si>
    <t>东社居</t>
  </si>
  <si>
    <t>福利</t>
  </si>
  <si>
    <t>横马</t>
  </si>
  <si>
    <t>滥港桥</t>
  </si>
  <si>
    <t>平和</t>
  </si>
  <si>
    <t>庆丰</t>
  </si>
  <si>
    <t>唐洪</t>
  </si>
  <si>
    <t>香台</t>
  </si>
  <si>
    <t>兴隆灶</t>
  </si>
  <si>
    <t>严北</t>
  </si>
  <si>
    <t>杨港</t>
  </si>
  <si>
    <t>中和</t>
  </si>
  <si>
    <t>上雁村</t>
  </si>
  <si>
    <t>五总居</t>
  </si>
  <si>
    <t>渡海亭</t>
  </si>
  <si>
    <t>东场村</t>
  </si>
  <si>
    <t>骑北</t>
  </si>
  <si>
    <t>张沙村</t>
  </si>
  <si>
    <t>四港村</t>
    <phoneticPr fontId="13" type="noConversion"/>
  </si>
  <si>
    <t>江海村</t>
    <phoneticPr fontId="13" type="noConversion"/>
  </si>
  <si>
    <t>金庄村</t>
    <phoneticPr fontId="13" type="noConversion"/>
  </si>
  <si>
    <t>志田村</t>
    <phoneticPr fontId="13" type="noConversion"/>
  </si>
  <si>
    <t>睹史院村</t>
    <phoneticPr fontId="13" type="noConversion"/>
  </si>
  <si>
    <t>石东村</t>
    <phoneticPr fontId="13" type="noConversion"/>
  </si>
  <si>
    <t>渔湾村</t>
    <phoneticPr fontId="13" type="noConversion"/>
  </si>
  <si>
    <t>花市街村</t>
    <phoneticPr fontId="13" type="noConversion"/>
  </si>
  <si>
    <t>乐观村</t>
    <phoneticPr fontId="13" type="noConversion"/>
  </si>
  <si>
    <t>新貌村</t>
    <phoneticPr fontId="13" type="noConversion"/>
  </si>
  <si>
    <t>马道村</t>
    <phoneticPr fontId="13" type="noConversion"/>
  </si>
  <si>
    <t>南通丰凯生物科技有限公司</t>
    <phoneticPr fontId="13" type="noConversion"/>
  </si>
  <si>
    <t>南通天辰农业服务有限公司</t>
    <phoneticPr fontId="13" type="noConversion"/>
  </si>
  <si>
    <t>刘桥社区</t>
  </si>
  <si>
    <t>慎修村</t>
  </si>
  <si>
    <t>徐园村</t>
  </si>
  <si>
    <t>英雄村</t>
  </si>
  <si>
    <t>苏池村</t>
  </si>
  <si>
    <t>蒋一村</t>
  </si>
  <si>
    <t>新中村</t>
  </si>
  <si>
    <t>新联居</t>
  </si>
  <si>
    <t>长岸村</t>
  </si>
  <si>
    <t>尹家园村</t>
  </si>
  <si>
    <t>米三桥村</t>
  </si>
  <si>
    <t>极孝村</t>
  </si>
  <si>
    <r>
      <rPr>
        <b/>
        <sz val="14"/>
        <color rgb="FF000000"/>
        <rFont val="宋体"/>
        <family val="3"/>
        <charset val="134"/>
      </rPr>
      <t>金新街道</t>
    </r>
    <r>
      <rPr>
        <b/>
        <sz val="14"/>
        <color rgb="FF000000"/>
        <rFont val="Times New Roman"/>
        <family val="1"/>
      </rPr>
      <t>2021</t>
    </r>
    <r>
      <rPr>
        <b/>
        <sz val="14"/>
        <color rgb="FF000000"/>
        <rFont val="宋体"/>
        <family val="3"/>
        <charset val="134"/>
      </rPr>
      <t>年秋季秸秆离田补助公示明细表</t>
    </r>
    <phoneticPr fontId="6" type="noConversion"/>
  </si>
  <si>
    <t>兴东街道2021年秋季秸秆离田补助公示明细表</t>
    <phoneticPr fontId="6" type="noConversion"/>
  </si>
  <si>
    <t>西亭镇2021年秋季秸秆离田补助公示明细表</t>
    <phoneticPr fontId="6" type="noConversion"/>
  </si>
  <si>
    <t>东社镇2021年秋季秸秆离田补助公示明细表</t>
    <phoneticPr fontId="6" type="noConversion"/>
  </si>
  <si>
    <t>十总镇2021年秋季秸秆离田补助公示明细表</t>
    <phoneticPr fontId="6" type="noConversion"/>
  </si>
  <si>
    <r>
      <t>石港镇（试点镇）</t>
    </r>
    <r>
      <rPr>
        <b/>
        <sz val="14"/>
        <color rgb="FF000000"/>
        <rFont val="Times New Roman"/>
        <family val="1"/>
      </rPr>
      <t>2021</t>
    </r>
    <r>
      <rPr>
        <b/>
        <sz val="14"/>
        <color rgb="FF000000"/>
        <rFont val="宋体"/>
        <family val="3"/>
        <charset val="134"/>
      </rPr>
      <t>年秋季秸秆离田补助公示明细表</t>
    </r>
    <phoneticPr fontId="6" type="noConversion"/>
  </si>
  <si>
    <t>刘桥镇2021年秋季秸秆离田补助公示明细表</t>
    <phoneticPr fontId="6" type="noConversion"/>
  </si>
  <si>
    <t>平潮镇（试点镇）2021年秋季秸秆离田补助公示明细表</t>
    <phoneticPr fontId="6" type="noConversion"/>
  </si>
  <si>
    <t>兴仁镇2021年秋季秸秆离田补助公示明细表</t>
    <phoneticPr fontId="6" type="noConversion"/>
  </si>
  <si>
    <t>九圩港村</t>
    <phoneticPr fontId="13" type="noConversion"/>
  </si>
  <si>
    <t>老墩村</t>
    <phoneticPr fontId="13" type="noConversion"/>
  </si>
  <si>
    <t>云台山村</t>
    <phoneticPr fontId="13" type="noConversion"/>
  </si>
  <si>
    <t>赵坊村</t>
    <phoneticPr fontId="13" type="noConversion"/>
  </si>
  <si>
    <t>平西村</t>
    <phoneticPr fontId="13" type="noConversion"/>
  </si>
  <si>
    <t>团圆村</t>
    <phoneticPr fontId="13" type="noConversion"/>
  </si>
  <si>
    <t>湾子头村</t>
    <phoneticPr fontId="13" type="noConversion"/>
  </si>
  <si>
    <t>四十里村</t>
    <phoneticPr fontId="13" type="noConversion"/>
  </si>
  <si>
    <t>吉坝村</t>
    <phoneticPr fontId="13" type="noConversion"/>
  </si>
  <si>
    <t>三港村</t>
    <phoneticPr fontId="13" type="noConversion"/>
  </si>
  <si>
    <t>任口村</t>
    <phoneticPr fontId="13" type="noConversion"/>
  </si>
  <si>
    <t>新三十里居村</t>
    <phoneticPr fontId="13" type="noConversion"/>
  </si>
  <si>
    <t>赵甸居村</t>
    <phoneticPr fontId="13" type="noConversion"/>
  </si>
  <si>
    <t>国道村</t>
    <phoneticPr fontId="13" type="noConversion"/>
  </si>
  <si>
    <t>新生村</t>
    <phoneticPr fontId="13" type="noConversion"/>
  </si>
  <si>
    <t>金桥村</t>
    <phoneticPr fontId="13" type="noConversion"/>
  </si>
  <si>
    <t>甸北村</t>
    <phoneticPr fontId="21" type="noConversion"/>
  </si>
  <si>
    <t>横港居</t>
  </si>
  <si>
    <t>兴仁村</t>
  </si>
  <si>
    <t>葛长路</t>
  </si>
  <si>
    <t>李家楼</t>
  </si>
  <si>
    <t>太阳殿</t>
  </si>
  <si>
    <t>长林桥</t>
  </si>
  <si>
    <t>丁涧店</t>
  </si>
  <si>
    <t>酒店居</t>
  </si>
  <si>
    <t>徐桥</t>
  </si>
  <si>
    <t>戚桥</t>
  </si>
  <si>
    <t>庵东</t>
  </si>
  <si>
    <t>阚庵</t>
  </si>
  <si>
    <t>温桥</t>
  </si>
  <si>
    <t>韩坝</t>
  </si>
  <si>
    <r>
      <t>通州区</t>
    </r>
    <r>
      <rPr>
        <sz val="18"/>
        <color theme="1"/>
        <rFont val="Times New Roman"/>
        <family val="1"/>
      </rPr>
      <t>2021</t>
    </r>
    <r>
      <rPr>
        <sz val="18"/>
        <color theme="1"/>
        <rFont val="方正小标宋_GBK"/>
        <family val="4"/>
        <charset val="134"/>
      </rPr>
      <t>年秋季秸秆离田、运输补助公示表</t>
    </r>
    <phoneticPr fontId="6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</si>
</sst>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_ "/>
    <numFmt numFmtId="178" formatCode="0.0_ "/>
    <numFmt numFmtId="179" formatCode="0.0_);[Red]\(0.0\)"/>
  </numFmts>
  <fonts count="29">
    <font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8"/>
      <color theme="1"/>
      <name val="方正小标宋_GBK"/>
      <family val="4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2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1"/>
      <color rgb="FF00000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indexed="8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76" fontId="4" fillId="0" borderId="2" xfId="0" applyNumberFormat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17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7" fontId="15" fillId="0" borderId="2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177" fontId="15" fillId="0" borderId="2" xfId="0" applyNumberFormat="1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25" fillId="2" borderId="2" xfId="1" applyNumberFormat="1" applyFont="1" applyFill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J8" sqref="J8:J17"/>
    </sheetView>
  </sheetViews>
  <sheetFormatPr defaultRowHeight="13.5"/>
  <cols>
    <col min="1" max="1" width="11.75" customWidth="1"/>
    <col min="2" max="4" width="11.25" customWidth="1"/>
    <col min="5" max="10" width="15" customWidth="1"/>
    <col min="11" max="11" width="11.625" bestFit="1" customWidth="1"/>
  </cols>
  <sheetData>
    <row r="1" spans="1:13" ht="24">
      <c r="A1" s="41" t="s">
        <v>153</v>
      </c>
      <c r="B1" s="41"/>
      <c r="C1" s="41"/>
      <c r="D1" s="41"/>
      <c r="E1" s="41"/>
      <c r="F1" s="41"/>
      <c r="G1" s="41"/>
      <c r="H1" s="41"/>
      <c r="I1" s="41"/>
      <c r="J1" s="41"/>
    </row>
    <row r="2" spans="1:13" ht="23.25">
      <c r="A2" s="1"/>
    </row>
    <row r="3" spans="1:13" ht="27" customHeight="1">
      <c r="A3" s="45" t="s">
        <v>16</v>
      </c>
      <c r="B3" s="45" t="s">
        <v>0</v>
      </c>
      <c r="C3" s="45" t="s">
        <v>1</v>
      </c>
      <c r="D3" s="48" t="s">
        <v>54</v>
      </c>
      <c r="E3" s="49"/>
      <c r="F3" s="49"/>
      <c r="G3" s="49"/>
      <c r="H3" s="49"/>
      <c r="I3" s="49"/>
      <c r="J3" s="50"/>
    </row>
    <row r="4" spans="1:13" ht="14.25" customHeight="1">
      <c r="A4" s="46"/>
      <c r="B4" s="47"/>
      <c r="C4" s="47"/>
      <c r="D4" s="51"/>
      <c r="E4" s="52"/>
      <c r="F4" s="52"/>
      <c r="G4" s="52"/>
      <c r="H4" s="52"/>
      <c r="I4" s="52"/>
      <c r="J4" s="53"/>
    </row>
    <row r="5" spans="1:13" ht="46.5" customHeight="1">
      <c r="A5" s="46"/>
      <c r="B5" s="42" t="s">
        <v>2</v>
      </c>
      <c r="C5" s="42" t="s">
        <v>14</v>
      </c>
      <c r="D5" s="42" t="s">
        <v>19</v>
      </c>
      <c r="E5" s="42" t="s">
        <v>56</v>
      </c>
      <c r="F5" s="42" t="s">
        <v>1</v>
      </c>
      <c r="G5" s="42" t="s">
        <v>15</v>
      </c>
      <c r="H5" s="42" t="s">
        <v>3</v>
      </c>
      <c r="I5" s="42" t="s">
        <v>17</v>
      </c>
      <c r="J5" s="42" t="s">
        <v>18</v>
      </c>
    </row>
    <row r="6" spans="1:13" ht="15.75" customHeight="1">
      <c r="A6" s="46"/>
      <c r="B6" s="43"/>
      <c r="C6" s="43"/>
      <c r="D6" s="43"/>
      <c r="E6" s="43"/>
      <c r="F6" s="43"/>
      <c r="G6" s="43"/>
      <c r="H6" s="43"/>
      <c r="I6" s="43"/>
      <c r="J6" s="43"/>
    </row>
    <row r="7" spans="1:13" ht="14.25" customHeight="1">
      <c r="A7" s="47"/>
      <c r="B7" s="44"/>
      <c r="C7" s="44"/>
      <c r="D7" s="44"/>
      <c r="E7" s="44"/>
      <c r="F7" s="44"/>
      <c r="G7" s="44"/>
      <c r="H7" s="44"/>
      <c r="I7" s="44"/>
      <c r="J7" s="44"/>
    </row>
    <row r="8" spans="1:13" ht="24" customHeight="1">
      <c r="A8" s="20" t="s">
        <v>5</v>
      </c>
      <c r="B8" s="22">
        <v>333.93999999999994</v>
      </c>
      <c r="C8" s="23">
        <v>0</v>
      </c>
      <c r="D8" s="22">
        <v>333.93999999999994</v>
      </c>
      <c r="E8" s="68">
        <f>D8*45</f>
        <v>15027.299999999997</v>
      </c>
      <c r="F8" s="4">
        <v>0</v>
      </c>
      <c r="G8" s="68">
        <f>F8*100</f>
        <v>0</v>
      </c>
      <c r="H8" s="4">
        <v>0</v>
      </c>
      <c r="I8" s="4">
        <v>0</v>
      </c>
      <c r="J8" s="68">
        <f>E8+G8</f>
        <v>15027.299999999997</v>
      </c>
      <c r="K8" s="7"/>
    </row>
    <row r="9" spans="1:13" ht="24" customHeight="1">
      <c r="A9" s="20" t="s">
        <v>6</v>
      </c>
      <c r="B9" s="22">
        <v>1726.7899999999997</v>
      </c>
      <c r="C9" s="23">
        <v>0</v>
      </c>
      <c r="D9" s="22">
        <v>1726.7899999999997</v>
      </c>
      <c r="E9" s="68">
        <f t="shared" ref="E9:E17" si="0">D9*45</f>
        <v>77705.549999999988</v>
      </c>
      <c r="F9" s="4">
        <v>0</v>
      </c>
      <c r="G9" s="68">
        <f t="shared" ref="G9:G16" si="1">F9*100</f>
        <v>0</v>
      </c>
      <c r="H9" s="4">
        <v>0</v>
      </c>
      <c r="I9" s="4">
        <v>0</v>
      </c>
      <c r="J9" s="68">
        <f t="shared" ref="J9:J17" si="2">E9+G9</f>
        <v>77705.549999999988</v>
      </c>
    </row>
    <row r="10" spans="1:13" ht="24" customHeight="1">
      <c r="A10" s="20" t="s">
        <v>7</v>
      </c>
      <c r="B10" s="22">
        <v>6954.2800000000007</v>
      </c>
      <c r="C10" s="23">
        <v>1138</v>
      </c>
      <c r="D10" s="22">
        <v>6942.6</v>
      </c>
      <c r="E10" s="68">
        <f t="shared" si="0"/>
        <v>312417</v>
      </c>
      <c r="F10" s="4">
        <v>1138</v>
      </c>
      <c r="G10" s="68">
        <f t="shared" si="1"/>
        <v>113800</v>
      </c>
      <c r="H10" s="4">
        <v>0</v>
      </c>
      <c r="I10" s="4">
        <v>0</v>
      </c>
      <c r="J10" s="68">
        <f t="shared" si="2"/>
        <v>426217</v>
      </c>
    </row>
    <row r="11" spans="1:13" ht="24" customHeight="1">
      <c r="A11" s="21" t="s">
        <v>8</v>
      </c>
      <c r="B11" s="22">
        <v>2386.4499999999998</v>
      </c>
      <c r="C11" s="24">
        <v>997.35411214953263</v>
      </c>
      <c r="D11" s="22">
        <v>2384.17</v>
      </c>
      <c r="E11" s="68">
        <f t="shared" si="0"/>
        <v>107287.65000000001</v>
      </c>
      <c r="F11" s="4">
        <v>997.35</v>
      </c>
      <c r="G11" s="68">
        <f t="shared" si="1"/>
        <v>99735</v>
      </c>
      <c r="H11" s="4">
        <v>0</v>
      </c>
      <c r="I11" s="4">
        <v>0</v>
      </c>
      <c r="J11" s="68">
        <f t="shared" si="2"/>
        <v>207022.65000000002</v>
      </c>
      <c r="M11" t="s">
        <v>55</v>
      </c>
    </row>
    <row r="12" spans="1:13" ht="24" customHeight="1">
      <c r="A12" s="21" t="s">
        <v>9</v>
      </c>
      <c r="B12" s="22">
        <v>1030.3</v>
      </c>
      <c r="C12" s="23">
        <v>315.10000000000002</v>
      </c>
      <c r="D12" s="22">
        <v>1029.8999999999999</v>
      </c>
      <c r="E12" s="68">
        <f t="shared" si="0"/>
        <v>46345.499999999993</v>
      </c>
      <c r="F12" s="4">
        <v>312.89999999999998</v>
      </c>
      <c r="G12" s="68">
        <f t="shared" si="1"/>
        <v>31289.999999999996</v>
      </c>
      <c r="H12" s="4">
        <v>0</v>
      </c>
      <c r="I12" s="4">
        <v>0</v>
      </c>
      <c r="J12" s="68">
        <f t="shared" si="2"/>
        <v>77635.499999999985</v>
      </c>
    </row>
    <row r="13" spans="1:13" ht="24" customHeight="1">
      <c r="A13" s="20" t="s">
        <v>10</v>
      </c>
      <c r="B13" s="22">
        <v>17567.629999999997</v>
      </c>
      <c r="C13" s="25">
        <v>5018.7</v>
      </c>
      <c r="D13" s="22">
        <v>17563.519999999997</v>
      </c>
      <c r="E13" s="68">
        <f t="shared" si="0"/>
        <v>790358.39999999991</v>
      </c>
      <c r="F13" s="4">
        <v>5018.7</v>
      </c>
      <c r="G13" s="68">
        <f>F13*80</f>
        <v>401496</v>
      </c>
      <c r="H13" s="4">
        <v>0</v>
      </c>
      <c r="I13" s="4">
        <v>0</v>
      </c>
      <c r="J13" s="68">
        <f t="shared" si="2"/>
        <v>1191854.3999999999</v>
      </c>
    </row>
    <row r="14" spans="1:13" ht="24" customHeight="1">
      <c r="A14" s="20" t="s">
        <v>11</v>
      </c>
      <c r="B14" s="22">
        <v>10191.530000000001</v>
      </c>
      <c r="C14" s="23">
        <v>277.33000000000004</v>
      </c>
      <c r="D14" s="22">
        <v>10185.730000000001</v>
      </c>
      <c r="E14" s="68">
        <f t="shared" si="0"/>
        <v>458357.85000000003</v>
      </c>
      <c r="F14" s="4">
        <v>277.33</v>
      </c>
      <c r="G14" s="68">
        <f t="shared" si="1"/>
        <v>27733</v>
      </c>
      <c r="H14" s="4">
        <v>0</v>
      </c>
      <c r="I14" s="4">
        <v>0</v>
      </c>
      <c r="J14" s="68">
        <f t="shared" si="2"/>
        <v>486090.85000000003</v>
      </c>
    </row>
    <row r="15" spans="1:13" ht="24" customHeight="1">
      <c r="A15" s="20" t="s">
        <v>12</v>
      </c>
      <c r="B15" s="22">
        <v>9925.0399999999991</v>
      </c>
      <c r="C15" s="23">
        <v>1873.86</v>
      </c>
      <c r="D15" s="22">
        <v>9918.9889999999996</v>
      </c>
      <c r="E15" s="68">
        <f>D15*45</f>
        <v>446354.505</v>
      </c>
      <c r="F15" s="4">
        <v>1873.86</v>
      </c>
      <c r="G15" s="68">
        <f>F15*80</f>
        <v>149908.79999999999</v>
      </c>
      <c r="H15" s="4">
        <v>0</v>
      </c>
      <c r="I15" s="4">
        <v>0</v>
      </c>
      <c r="J15" s="68">
        <f t="shared" si="2"/>
        <v>596263.30499999993</v>
      </c>
    </row>
    <row r="16" spans="1:13" ht="24" customHeight="1">
      <c r="A16" s="21" t="s">
        <v>13</v>
      </c>
      <c r="B16" s="22">
        <v>10989.25</v>
      </c>
      <c r="C16" s="23">
        <v>2317.1</v>
      </c>
      <c r="D16" s="22">
        <v>10923.84</v>
      </c>
      <c r="E16" s="68">
        <f t="shared" si="0"/>
        <v>491572.8</v>
      </c>
      <c r="F16" s="4">
        <v>2317.1</v>
      </c>
      <c r="G16" s="68">
        <f t="shared" si="1"/>
        <v>231710</v>
      </c>
      <c r="H16" s="4">
        <v>0</v>
      </c>
      <c r="I16" s="4">
        <v>0</v>
      </c>
      <c r="J16" s="68">
        <f t="shared" si="2"/>
        <v>723282.8</v>
      </c>
    </row>
    <row r="17" spans="1:10" ht="24" customHeight="1">
      <c r="A17" s="5" t="s">
        <v>4</v>
      </c>
      <c r="B17" s="4">
        <f>SUM(B8:B16)</f>
        <v>61105.21</v>
      </c>
      <c r="C17" s="4">
        <f>SUM(C8:C16)</f>
        <v>11937.444112149533</v>
      </c>
      <c r="D17" s="4">
        <f>SUM(D8:D16)</f>
        <v>61009.479000000007</v>
      </c>
      <c r="E17" s="68">
        <f t="shared" si="0"/>
        <v>2745426.5550000002</v>
      </c>
      <c r="F17" s="4">
        <f>SUM(F8:F16)</f>
        <v>11935.24</v>
      </c>
      <c r="G17" s="68">
        <f>SUM(G8:G16)</f>
        <v>1055672.8</v>
      </c>
      <c r="H17" s="4">
        <v>0</v>
      </c>
      <c r="I17" s="4">
        <v>0</v>
      </c>
      <c r="J17" s="68">
        <f t="shared" si="2"/>
        <v>3801099.3550000004</v>
      </c>
    </row>
    <row r="18" spans="1:10">
      <c r="A18" s="2"/>
    </row>
    <row r="19" spans="1:10">
      <c r="A19" s="2"/>
    </row>
    <row r="20" spans="1:10" ht="14.25">
      <c r="A20" s="3"/>
    </row>
  </sheetData>
  <mergeCells count="14">
    <mergeCell ref="A1:J1"/>
    <mergeCell ref="C5:C7"/>
    <mergeCell ref="A3:A7"/>
    <mergeCell ref="D3:J4"/>
    <mergeCell ref="I5:I7"/>
    <mergeCell ref="J5:J7"/>
    <mergeCell ref="B3:B4"/>
    <mergeCell ref="C3:C4"/>
    <mergeCell ref="B5:B7"/>
    <mergeCell ref="D5:D7"/>
    <mergeCell ref="E5:E7"/>
    <mergeCell ref="F5:F7"/>
    <mergeCell ref="G5:G7"/>
    <mergeCell ref="H5:H7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P11" sqref="P11"/>
    </sheetView>
  </sheetViews>
  <sheetFormatPr defaultRowHeight="13.5"/>
  <cols>
    <col min="3" max="3" width="9.375" bestFit="1" customWidth="1"/>
    <col min="4" max="5" width="10.25" bestFit="1" customWidth="1"/>
    <col min="6" max="6" width="11.25" bestFit="1" customWidth="1"/>
    <col min="7" max="7" width="9.5" bestFit="1" customWidth="1"/>
    <col min="8" max="8" width="10.25" bestFit="1" customWidth="1"/>
  </cols>
  <sheetData>
    <row r="1" spans="1:15" ht="18.75">
      <c r="A1" s="65" t="s">
        <v>121</v>
      </c>
      <c r="B1" s="65"/>
      <c r="C1" s="65"/>
      <c r="D1" s="65"/>
      <c r="E1" s="65"/>
      <c r="F1" s="65"/>
      <c r="G1" s="65"/>
      <c r="H1" s="65"/>
    </row>
    <row r="2" spans="1:15" ht="13.5" customHeight="1">
      <c r="A2" s="59" t="s">
        <v>51</v>
      </c>
      <c r="B2" s="61" t="s">
        <v>32</v>
      </c>
      <c r="C2" s="56" t="s">
        <v>44</v>
      </c>
      <c r="D2" s="63" t="s">
        <v>45</v>
      </c>
      <c r="E2" s="64"/>
      <c r="F2" s="66"/>
      <c r="G2" s="56" t="s">
        <v>46</v>
      </c>
      <c r="H2" s="56" t="s">
        <v>47</v>
      </c>
    </row>
    <row r="3" spans="1:15">
      <c r="A3" s="60"/>
      <c r="B3" s="62"/>
      <c r="C3" s="57"/>
      <c r="D3" s="13" t="s">
        <v>48</v>
      </c>
      <c r="E3" s="13" t="s">
        <v>49</v>
      </c>
      <c r="F3" s="13" t="s">
        <v>50</v>
      </c>
      <c r="G3" s="57"/>
      <c r="H3" s="57"/>
    </row>
    <row r="4" spans="1:15" ht="15">
      <c r="A4" s="26">
        <v>1</v>
      </c>
      <c r="B4" s="40" t="s">
        <v>139</v>
      </c>
      <c r="C4" s="8">
        <v>369.20000000000005</v>
      </c>
      <c r="D4" s="10">
        <f t="shared" ref="D4:D18" si="0">C4*45</f>
        <v>16614.000000000004</v>
      </c>
      <c r="E4" s="10">
        <f t="shared" ref="E4:E18" si="1">C4*45</f>
        <v>16614.000000000004</v>
      </c>
      <c r="F4" s="10">
        <f>D4+E4</f>
        <v>33228.000000000007</v>
      </c>
      <c r="G4" s="16">
        <v>0</v>
      </c>
      <c r="H4" s="10">
        <f>G4*100</f>
        <v>0</v>
      </c>
      <c r="K4" s="6"/>
      <c r="O4" s="6"/>
    </row>
    <row r="5" spans="1:15" ht="15">
      <c r="A5" s="26">
        <v>2</v>
      </c>
      <c r="B5" s="40" t="s">
        <v>140</v>
      </c>
      <c r="C5" s="8">
        <v>328.5</v>
      </c>
      <c r="D5" s="10">
        <f t="shared" si="0"/>
        <v>14782.5</v>
      </c>
      <c r="E5" s="10">
        <f t="shared" si="1"/>
        <v>14782.5</v>
      </c>
      <c r="F5" s="10">
        <f t="shared" ref="F5:F15" si="2">D5+E5</f>
        <v>29565</v>
      </c>
      <c r="G5" s="16">
        <v>0</v>
      </c>
      <c r="H5" s="10">
        <f t="shared" ref="H5:H17" si="3">G5*100</f>
        <v>0</v>
      </c>
      <c r="K5" s="6"/>
      <c r="O5" s="6"/>
    </row>
    <row r="6" spans="1:15" ht="15">
      <c r="A6" s="26">
        <v>3</v>
      </c>
      <c r="B6" s="40" t="s">
        <v>141</v>
      </c>
      <c r="C6" s="8">
        <v>412.09000000000003</v>
      </c>
      <c r="D6" s="10">
        <f t="shared" si="0"/>
        <v>18544.050000000003</v>
      </c>
      <c r="E6" s="10">
        <f t="shared" si="1"/>
        <v>18544.050000000003</v>
      </c>
      <c r="F6" s="10">
        <f t="shared" si="2"/>
        <v>37088.100000000006</v>
      </c>
      <c r="G6" s="16">
        <v>0</v>
      </c>
      <c r="H6" s="10">
        <f t="shared" si="3"/>
        <v>0</v>
      </c>
      <c r="K6" s="6"/>
      <c r="O6" s="6"/>
    </row>
    <row r="7" spans="1:15" ht="15">
      <c r="A7" s="26">
        <v>4</v>
      </c>
      <c r="B7" s="40" t="s">
        <v>142</v>
      </c>
      <c r="C7" s="8">
        <v>64.239999999999995</v>
      </c>
      <c r="D7" s="10">
        <f t="shared" si="0"/>
        <v>2890.7999999999997</v>
      </c>
      <c r="E7" s="10">
        <f t="shared" si="1"/>
        <v>2890.7999999999997</v>
      </c>
      <c r="F7" s="10">
        <f t="shared" si="2"/>
        <v>5781.5999999999995</v>
      </c>
      <c r="G7" s="16">
        <v>0</v>
      </c>
      <c r="H7" s="10">
        <f t="shared" si="3"/>
        <v>0</v>
      </c>
      <c r="K7" s="6"/>
      <c r="O7" s="6"/>
    </row>
    <row r="8" spans="1:15" ht="15">
      <c r="A8" s="26">
        <v>5</v>
      </c>
      <c r="B8" s="40" t="s">
        <v>143</v>
      </c>
      <c r="C8" s="8">
        <v>191.6299999999998</v>
      </c>
      <c r="D8" s="10">
        <f t="shared" si="0"/>
        <v>8623.3499999999913</v>
      </c>
      <c r="E8" s="10">
        <f t="shared" si="1"/>
        <v>8623.3499999999913</v>
      </c>
      <c r="F8" s="10">
        <f t="shared" si="2"/>
        <v>17246.699999999983</v>
      </c>
      <c r="G8" s="16">
        <v>0</v>
      </c>
      <c r="H8" s="10">
        <f t="shared" si="3"/>
        <v>0</v>
      </c>
      <c r="K8" s="6"/>
      <c r="O8" s="6"/>
    </row>
    <row r="9" spans="1:15" ht="15">
      <c r="A9" s="26">
        <v>6</v>
      </c>
      <c r="B9" s="40" t="s">
        <v>144</v>
      </c>
      <c r="C9" s="8">
        <v>174.88000000000005</v>
      </c>
      <c r="D9" s="10">
        <f t="shared" si="0"/>
        <v>7869.6000000000022</v>
      </c>
      <c r="E9" s="10">
        <f t="shared" si="1"/>
        <v>7869.6000000000022</v>
      </c>
      <c r="F9" s="10">
        <f t="shared" si="2"/>
        <v>15739.200000000004</v>
      </c>
      <c r="G9" s="16">
        <v>0</v>
      </c>
      <c r="H9" s="10">
        <f t="shared" si="3"/>
        <v>0</v>
      </c>
      <c r="K9" s="6"/>
      <c r="O9" s="6"/>
    </row>
    <row r="10" spans="1:15" ht="15">
      <c r="A10" s="26">
        <v>7</v>
      </c>
      <c r="B10" s="40" t="s">
        <v>145</v>
      </c>
      <c r="C10" s="8">
        <v>588.86999999999989</v>
      </c>
      <c r="D10" s="10">
        <f t="shared" si="0"/>
        <v>26499.149999999994</v>
      </c>
      <c r="E10" s="10">
        <f t="shared" si="1"/>
        <v>26499.149999999994</v>
      </c>
      <c r="F10" s="10">
        <f t="shared" si="2"/>
        <v>52998.299999999988</v>
      </c>
      <c r="G10" s="16">
        <v>0</v>
      </c>
      <c r="H10" s="10">
        <f t="shared" si="3"/>
        <v>0</v>
      </c>
      <c r="K10" s="6"/>
      <c r="O10" s="6"/>
    </row>
    <row r="11" spans="1:15" ht="15">
      <c r="A11" s="26">
        <v>8</v>
      </c>
      <c r="B11" s="40" t="s">
        <v>146</v>
      </c>
      <c r="C11" s="8">
        <v>1074.19</v>
      </c>
      <c r="D11" s="10">
        <f t="shared" si="0"/>
        <v>48338.55</v>
      </c>
      <c r="E11" s="10">
        <f t="shared" si="1"/>
        <v>48338.55</v>
      </c>
      <c r="F11" s="10">
        <f t="shared" si="2"/>
        <v>96677.1</v>
      </c>
      <c r="G11" s="16">
        <v>213.66</v>
      </c>
      <c r="H11" s="10">
        <f t="shared" si="3"/>
        <v>21366</v>
      </c>
      <c r="K11" s="6"/>
      <c r="O11" s="6"/>
    </row>
    <row r="12" spans="1:15" ht="15">
      <c r="A12" s="26">
        <v>9</v>
      </c>
      <c r="B12" s="40" t="s">
        <v>147</v>
      </c>
      <c r="C12" s="8">
        <v>745.37000000000012</v>
      </c>
      <c r="D12" s="10">
        <f t="shared" si="0"/>
        <v>33541.650000000009</v>
      </c>
      <c r="E12" s="10">
        <f t="shared" si="1"/>
        <v>33541.650000000009</v>
      </c>
      <c r="F12" s="10">
        <f t="shared" si="2"/>
        <v>67083.300000000017</v>
      </c>
      <c r="G12" s="16">
        <v>346.08</v>
      </c>
      <c r="H12" s="10">
        <f t="shared" si="3"/>
        <v>34608</v>
      </c>
      <c r="K12" s="6"/>
      <c r="O12" s="6"/>
    </row>
    <row r="13" spans="1:15" ht="15">
      <c r="A13" s="26">
        <v>10</v>
      </c>
      <c r="B13" s="40" t="s">
        <v>148</v>
      </c>
      <c r="C13" s="8">
        <v>1088.4100000000001</v>
      </c>
      <c r="D13" s="10">
        <f t="shared" si="0"/>
        <v>48978.450000000004</v>
      </c>
      <c r="E13" s="10">
        <f t="shared" si="1"/>
        <v>48978.450000000004</v>
      </c>
      <c r="F13" s="10">
        <f t="shared" si="2"/>
        <v>97956.900000000009</v>
      </c>
      <c r="G13" s="16">
        <v>495.34</v>
      </c>
      <c r="H13" s="10">
        <f t="shared" si="3"/>
        <v>49534</v>
      </c>
      <c r="K13" s="6"/>
      <c r="O13" s="6"/>
    </row>
    <row r="14" spans="1:15" ht="15">
      <c r="A14" s="26">
        <v>11</v>
      </c>
      <c r="B14" s="40" t="s">
        <v>149</v>
      </c>
      <c r="C14" s="8">
        <v>838.48</v>
      </c>
      <c r="D14" s="10">
        <f t="shared" si="0"/>
        <v>37731.599999999999</v>
      </c>
      <c r="E14" s="10">
        <f t="shared" si="1"/>
        <v>37731.599999999999</v>
      </c>
      <c r="F14" s="10">
        <f t="shared" si="2"/>
        <v>75463.199999999997</v>
      </c>
      <c r="G14" s="16">
        <v>387.96</v>
      </c>
      <c r="H14" s="10">
        <f t="shared" si="3"/>
        <v>38796</v>
      </c>
      <c r="K14" s="6"/>
      <c r="O14" s="6"/>
    </row>
    <row r="15" spans="1:15" ht="15">
      <c r="A15" s="26">
        <v>12</v>
      </c>
      <c r="B15" s="40" t="s">
        <v>150</v>
      </c>
      <c r="C15" s="8">
        <v>1404.44</v>
      </c>
      <c r="D15" s="10">
        <f t="shared" si="0"/>
        <v>63199.8</v>
      </c>
      <c r="E15" s="10">
        <f t="shared" si="1"/>
        <v>63199.8</v>
      </c>
      <c r="F15" s="10">
        <f t="shared" si="2"/>
        <v>126399.6</v>
      </c>
      <c r="G15" s="16">
        <v>656.28</v>
      </c>
      <c r="H15" s="10">
        <f t="shared" si="3"/>
        <v>65628</v>
      </c>
      <c r="K15" s="6"/>
      <c r="O15" s="6"/>
    </row>
    <row r="16" spans="1:15" ht="15">
      <c r="A16" s="26">
        <v>13</v>
      </c>
      <c r="B16" s="40" t="s">
        <v>151</v>
      </c>
      <c r="C16" s="8">
        <v>1303.0300000000002</v>
      </c>
      <c r="D16" s="10">
        <f t="shared" si="0"/>
        <v>58636.350000000006</v>
      </c>
      <c r="E16" s="10">
        <f t="shared" si="1"/>
        <v>58636.350000000006</v>
      </c>
      <c r="F16" s="10">
        <f>D16+E16</f>
        <v>117272.70000000001</v>
      </c>
      <c r="G16" s="16">
        <v>13.53</v>
      </c>
      <c r="H16" s="10">
        <f>G16*100</f>
        <v>1353</v>
      </c>
      <c r="K16" s="6"/>
      <c r="O16" s="6"/>
    </row>
    <row r="17" spans="1:15" ht="15">
      <c r="A17" s="26">
        <v>14</v>
      </c>
      <c r="B17" s="40" t="s">
        <v>152</v>
      </c>
      <c r="C17" s="8">
        <v>2340.5100000000002</v>
      </c>
      <c r="D17" s="10">
        <f t="shared" si="0"/>
        <v>105322.95000000001</v>
      </c>
      <c r="E17" s="10">
        <f t="shared" si="1"/>
        <v>105322.95000000001</v>
      </c>
      <c r="F17" s="10">
        <f t="shared" ref="F17" si="4">D17+E17</f>
        <v>210645.90000000002</v>
      </c>
      <c r="G17" s="16">
        <v>204.25</v>
      </c>
      <c r="H17" s="10">
        <f t="shared" si="3"/>
        <v>20425</v>
      </c>
      <c r="K17" s="6"/>
      <c r="O17" s="6"/>
    </row>
    <row r="18" spans="1:15" ht="15">
      <c r="A18" s="54" t="s">
        <v>42</v>
      </c>
      <c r="B18" s="55"/>
      <c r="C18" s="10">
        <f>SUM(C4:C17)</f>
        <v>10923.840000000002</v>
      </c>
      <c r="D18" s="10">
        <f t="shared" si="0"/>
        <v>491572.8000000001</v>
      </c>
      <c r="E18" s="10">
        <f t="shared" si="1"/>
        <v>491572.8000000001</v>
      </c>
      <c r="F18" s="10">
        <f>D18+E18</f>
        <v>983145.60000000021</v>
      </c>
      <c r="G18" s="16">
        <f>SUM(G4:G17)</f>
        <v>2317.1</v>
      </c>
      <c r="H18" s="10">
        <f>G18*100</f>
        <v>231710</v>
      </c>
    </row>
  </sheetData>
  <mergeCells count="8">
    <mergeCell ref="A18:B18"/>
    <mergeCell ref="A1:H1"/>
    <mergeCell ref="A2:A3"/>
    <mergeCell ref="B2:B3"/>
    <mergeCell ref="C2:C3"/>
    <mergeCell ref="D2:F2"/>
    <mergeCell ref="G2:G3"/>
    <mergeCell ref="H2:H3"/>
  </mergeCells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5" sqref="A35"/>
    </sheetView>
  </sheetViews>
  <sheetFormatPr defaultRowHeight="13.5"/>
  <sheetData/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D4" sqref="D4:F5"/>
    </sheetView>
  </sheetViews>
  <sheetFormatPr defaultRowHeight="13.5"/>
  <cols>
    <col min="4" max="6" width="10.125" customWidth="1"/>
    <col min="8" max="8" width="9.375" bestFit="1" customWidth="1"/>
  </cols>
  <sheetData>
    <row r="1" spans="1:9" ht="18.75">
      <c r="A1" s="58" t="s">
        <v>113</v>
      </c>
      <c r="B1" s="58"/>
      <c r="C1" s="58"/>
      <c r="D1" s="58"/>
      <c r="E1" s="58"/>
      <c r="F1" s="58"/>
      <c r="G1" s="58"/>
      <c r="H1" s="58"/>
    </row>
    <row r="2" spans="1:9" ht="15">
      <c r="A2" s="59" t="s">
        <v>34</v>
      </c>
      <c r="B2" s="61" t="s">
        <v>32</v>
      </c>
      <c r="C2" s="56" t="s">
        <v>35</v>
      </c>
      <c r="D2" s="63" t="s">
        <v>33</v>
      </c>
      <c r="E2" s="64"/>
      <c r="F2" s="64"/>
      <c r="G2" s="56" t="s">
        <v>36</v>
      </c>
      <c r="H2" s="56" t="s">
        <v>37</v>
      </c>
    </row>
    <row r="3" spans="1:9">
      <c r="A3" s="60"/>
      <c r="B3" s="62"/>
      <c r="C3" s="57"/>
      <c r="D3" s="13" t="s">
        <v>38</v>
      </c>
      <c r="E3" s="13" t="s">
        <v>39</v>
      </c>
      <c r="F3" s="13" t="s">
        <v>40</v>
      </c>
      <c r="G3" s="57"/>
      <c r="H3" s="57"/>
    </row>
    <row r="4" spans="1:9" ht="15">
      <c r="A4" s="14">
        <v>1</v>
      </c>
      <c r="B4" s="12" t="s">
        <v>41</v>
      </c>
      <c r="C4" s="22">
        <v>333.93999999999994</v>
      </c>
      <c r="D4" s="10">
        <f>C4*45</f>
        <v>15027.299999999997</v>
      </c>
      <c r="E4" s="10">
        <f>C4*45</f>
        <v>15027.299999999997</v>
      </c>
      <c r="F4" s="10">
        <f>D4+E4</f>
        <v>30054.599999999995</v>
      </c>
      <c r="G4" s="10">
        <v>0</v>
      </c>
      <c r="H4" s="10">
        <f t="shared" ref="H4" si="0">G4*100</f>
        <v>0</v>
      </c>
      <c r="I4" s="6"/>
    </row>
    <row r="5" spans="1:9" ht="15">
      <c r="A5" s="54" t="s">
        <v>42</v>
      </c>
      <c r="B5" s="55"/>
      <c r="C5" s="10">
        <f>SUM(C4:C4)</f>
        <v>333.93999999999994</v>
      </c>
      <c r="D5" s="10">
        <f>C5*45</f>
        <v>15027.299999999997</v>
      </c>
      <c r="E5" s="10">
        <f>C5*45</f>
        <v>15027.299999999997</v>
      </c>
      <c r="F5" s="10">
        <f>SUM(F4:F4)</f>
        <v>30054.599999999995</v>
      </c>
      <c r="G5" s="10">
        <f>SUM(G4:G4)</f>
        <v>0</v>
      </c>
      <c r="H5" s="10">
        <f>SUM(H4:H4)</f>
        <v>0</v>
      </c>
    </row>
  </sheetData>
  <mergeCells count="8">
    <mergeCell ref="A5:B5"/>
    <mergeCell ref="G2:G3"/>
    <mergeCell ref="H2:H3"/>
    <mergeCell ref="A1:H1"/>
    <mergeCell ref="A2:A3"/>
    <mergeCell ref="B2:B3"/>
    <mergeCell ref="C2:C3"/>
    <mergeCell ref="D2:F2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D4" sqref="D4:F7"/>
    </sheetView>
  </sheetViews>
  <sheetFormatPr defaultRowHeight="13.5"/>
  <cols>
    <col min="6" max="6" width="10.25" bestFit="1" customWidth="1"/>
    <col min="9" max="9" width="9" customWidth="1"/>
  </cols>
  <sheetData>
    <row r="1" spans="1:11" ht="18.75">
      <c r="A1" s="65" t="s">
        <v>114</v>
      </c>
      <c r="B1" s="65"/>
      <c r="C1" s="65"/>
      <c r="D1" s="65"/>
      <c r="E1" s="65"/>
      <c r="F1" s="65"/>
      <c r="G1" s="65"/>
      <c r="H1" s="65"/>
    </row>
    <row r="2" spans="1:11" ht="13.5" customHeight="1">
      <c r="A2" s="59" t="s">
        <v>29</v>
      </c>
      <c r="B2" s="61" t="s">
        <v>30</v>
      </c>
      <c r="C2" s="56" t="s">
        <v>24</v>
      </c>
      <c r="D2" s="63" t="s">
        <v>23</v>
      </c>
      <c r="E2" s="64"/>
      <c r="F2" s="64"/>
      <c r="G2" s="56" t="s">
        <v>28</v>
      </c>
      <c r="H2" s="56" t="s">
        <v>23</v>
      </c>
    </row>
    <row r="3" spans="1:11" ht="15">
      <c r="A3" s="60"/>
      <c r="B3" s="62"/>
      <c r="C3" s="57"/>
      <c r="D3" s="13" t="s">
        <v>20</v>
      </c>
      <c r="E3" s="13" t="s">
        <v>21</v>
      </c>
      <c r="F3" s="13" t="s">
        <v>22</v>
      </c>
      <c r="G3" s="57"/>
      <c r="H3" s="57"/>
    </row>
    <row r="4" spans="1:11" ht="15.75">
      <c r="A4" s="14">
        <v>1</v>
      </c>
      <c r="B4" s="12" t="s">
        <v>26</v>
      </c>
      <c r="C4" s="26">
        <v>537.01</v>
      </c>
      <c r="D4" s="10">
        <f>C4*45</f>
        <v>24165.45</v>
      </c>
      <c r="E4" s="10">
        <f>C4*45</f>
        <v>24165.45</v>
      </c>
      <c r="F4" s="10">
        <f>D4+E4</f>
        <v>48330.9</v>
      </c>
      <c r="G4" s="27">
        <v>0</v>
      </c>
      <c r="H4" s="10">
        <f>G4*100</f>
        <v>0</v>
      </c>
      <c r="K4" s="7"/>
    </row>
    <row r="5" spans="1:11" ht="15.75">
      <c r="A5" s="14">
        <v>2</v>
      </c>
      <c r="B5" s="12" t="s">
        <v>27</v>
      </c>
      <c r="C5" s="26">
        <v>389.05</v>
      </c>
      <c r="D5" s="10">
        <f t="shared" ref="D5:D7" si="0">C5*45</f>
        <v>17507.25</v>
      </c>
      <c r="E5" s="10">
        <f t="shared" ref="E5:E7" si="1">C5*45</f>
        <v>17507.25</v>
      </c>
      <c r="F5" s="10">
        <f t="shared" ref="F5:F6" si="2">D5+E5</f>
        <v>35014.5</v>
      </c>
      <c r="G5" s="27">
        <v>0</v>
      </c>
      <c r="H5" s="10">
        <f t="shared" ref="H5:H6" si="3">G5*100</f>
        <v>0</v>
      </c>
      <c r="K5" s="7"/>
    </row>
    <row r="6" spans="1:11" ht="15.75">
      <c r="A6" s="14">
        <v>3</v>
      </c>
      <c r="B6" s="12" t="s">
        <v>31</v>
      </c>
      <c r="C6" s="26">
        <v>800.7299999999999</v>
      </c>
      <c r="D6" s="10">
        <f t="shared" si="0"/>
        <v>36032.85</v>
      </c>
      <c r="E6" s="10">
        <f t="shared" si="1"/>
        <v>36032.85</v>
      </c>
      <c r="F6" s="10">
        <f t="shared" si="2"/>
        <v>72065.7</v>
      </c>
      <c r="G6" s="28">
        <v>0</v>
      </c>
      <c r="H6" s="10">
        <f t="shared" si="3"/>
        <v>0</v>
      </c>
      <c r="K6" s="7"/>
    </row>
    <row r="7" spans="1:11" ht="15">
      <c r="A7" s="54" t="s">
        <v>25</v>
      </c>
      <c r="B7" s="55"/>
      <c r="C7" s="10">
        <f>SUM(C4:C6)</f>
        <v>1726.79</v>
      </c>
      <c r="D7" s="10">
        <f t="shared" si="0"/>
        <v>77705.55</v>
      </c>
      <c r="E7" s="10">
        <f t="shared" si="1"/>
        <v>77705.55</v>
      </c>
      <c r="F7" s="10">
        <f>D7+E7</f>
        <v>155411.1</v>
      </c>
      <c r="G7" s="10">
        <f>SUM(G4:G6)</f>
        <v>0</v>
      </c>
      <c r="H7" s="10">
        <f>SUM(H4:H6)</f>
        <v>0</v>
      </c>
    </row>
  </sheetData>
  <mergeCells count="8">
    <mergeCell ref="A7:B7"/>
    <mergeCell ref="A1:H1"/>
    <mergeCell ref="G2:G3"/>
    <mergeCell ref="H2:H3"/>
    <mergeCell ref="A2:A3"/>
    <mergeCell ref="B2:B3"/>
    <mergeCell ref="C2:C3"/>
    <mergeCell ref="D2:F2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sqref="A1:H1"/>
    </sheetView>
  </sheetViews>
  <sheetFormatPr defaultRowHeight="13.5"/>
  <cols>
    <col min="1" max="1" width="9.125" bestFit="1" customWidth="1"/>
    <col min="3" max="3" width="10.5" bestFit="1" customWidth="1"/>
    <col min="4" max="6" width="12.25" customWidth="1"/>
    <col min="7" max="7" width="9.5" bestFit="1" customWidth="1"/>
    <col min="8" max="8" width="11.625" bestFit="1" customWidth="1"/>
  </cols>
  <sheetData>
    <row r="1" spans="1:8" ht="18.75">
      <c r="A1" s="65" t="s">
        <v>115</v>
      </c>
      <c r="B1" s="65"/>
      <c r="C1" s="65"/>
      <c r="D1" s="65"/>
      <c r="E1" s="65"/>
      <c r="F1" s="65"/>
      <c r="G1" s="65"/>
      <c r="H1" s="65"/>
    </row>
    <row r="2" spans="1:8" ht="13.5" customHeight="1">
      <c r="A2" s="59" t="s">
        <v>43</v>
      </c>
      <c r="B2" s="61" t="s">
        <v>32</v>
      </c>
      <c r="C2" s="56" t="s">
        <v>44</v>
      </c>
      <c r="D2" s="63" t="s">
        <v>45</v>
      </c>
      <c r="E2" s="64"/>
      <c r="F2" s="66"/>
      <c r="G2" s="56" t="s">
        <v>46</v>
      </c>
      <c r="H2" s="56" t="s">
        <v>47</v>
      </c>
    </row>
    <row r="3" spans="1:8">
      <c r="A3" s="60"/>
      <c r="B3" s="62"/>
      <c r="C3" s="57"/>
      <c r="D3" s="13" t="s">
        <v>48</v>
      </c>
      <c r="E3" s="13" t="s">
        <v>49</v>
      </c>
      <c r="F3" s="13" t="s">
        <v>50</v>
      </c>
      <c r="G3" s="57"/>
      <c r="H3" s="57"/>
    </row>
    <row r="4" spans="1:8" ht="15">
      <c r="A4" s="26">
        <v>1</v>
      </c>
      <c r="B4" s="26" t="s">
        <v>57</v>
      </c>
      <c r="C4" s="10">
        <v>722.35</v>
      </c>
      <c r="D4" s="10">
        <f>C4*45</f>
        <v>32505.75</v>
      </c>
      <c r="E4" s="10">
        <f>C4*45</f>
        <v>32505.75</v>
      </c>
      <c r="F4" s="10">
        <f>D4+E4</f>
        <v>65011.5</v>
      </c>
      <c r="G4" s="10">
        <v>0</v>
      </c>
      <c r="H4" s="10">
        <f>G4*100</f>
        <v>0</v>
      </c>
    </row>
    <row r="5" spans="1:8" ht="15">
      <c r="A5" s="26">
        <v>2</v>
      </c>
      <c r="B5" s="26" t="s">
        <v>58</v>
      </c>
      <c r="C5" s="10">
        <v>1065.3400000000001</v>
      </c>
      <c r="D5" s="10">
        <f t="shared" ref="D5:D15" si="0">C5*45</f>
        <v>47940.3</v>
      </c>
      <c r="E5" s="10">
        <f t="shared" ref="E5:E15" si="1">C5*45</f>
        <v>47940.3</v>
      </c>
      <c r="F5" s="10">
        <f t="shared" ref="F5:F9" si="2">D5+E5</f>
        <v>95880.6</v>
      </c>
      <c r="G5" s="10">
        <v>0</v>
      </c>
      <c r="H5" s="10">
        <f t="shared" ref="H5:H14" si="3">G5*100</f>
        <v>0</v>
      </c>
    </row>
    <row r="6" spans="1:8" ht="15">
      <c r="A6" s="26">
        <v>3</v>
      </c>
      <c r="B6" s="26" t="s">
        <v>59</v>
      </c>
      <c r="C6" s="10">
        <v>451.17</v>
      </c>
      <c r="D6" s="10">
        <f t="shared" si="0"/>
        <v>20302.650000000001</v>
      </c>
      <c r="E6" s="10">
        <f t="shared" si="1"/>
        <v>20302.650000000001</v>
      </c>
      <c r="F6" s="10">
        <f t="shared" si="2"/>
        <v>40605.300000000003</v>
      </c>
      <c r="G6" s="10">
        <v>211</v>
      </c>
      <c r="H6" s="10">
        <f t="shared" si="3"/>
        <v>21100</v>
      </c>
    </row>
    <row r="7" spans="1:8" ht="15">
      <c r="A7" s="26">
        <v>4</v>
      </c>
      <c r="B7" s="26" t="s">
        <v>60</v>
      </c>
      <c r="C7" s="10">
        <v>970.9</v>
      </c>
      <c r="D7" s="10">
        <f t="shared" si="0"/>
        <v>43690.5</v>
      </c>
      <c r="E7" s="10">
        <f t="shared" si="1"/>
        <v>43690.5</v>
      </c>
      <c r="F7" s="10">
        <f t="shared" si="2"/>
        <v>87381</v>
      </c>
      <c r="G7" s="10">
        <v>235</v>
      </c>
      <c r="H7" s="10">
        <f t="shared" si="3"/>
        <v>23500</v>
      </c>
    </row>
    <row r="8" spans="1:8" ht="15">
      <c r="A8" s="26">
        <v>5</v>
      </c>
      <c r="B8" s="26" t="s">
        <v>61</v>
      </c>
      <c r="C8" s="10">
        <v>447.4</v>
      </c>
      <c r="D8" s="10">
        <f t="shared" si="0"/>
        <v>20133</v>
      </c>
      <c r="E8" s="10">
        <f t="shared" si="1"/>
        <v>20133</v>
      </c>
      <c r="F8" s="10">
        <f t="shared" si="2"/>
        <v>40266</v>
      </c>
      <c r="G8" s="10">
        <v>52</v>
      </c>
      <c r="H8" s="10">
        <f t="shared" si="3"/>
        <v>5200</v>
      </c>
    </row>
    <row r="9" spans="1:8" ht="15">
      <c r="A9" s="26">
        <v>6</v>
      </c>
      <c r="B9" s="26" t="s">
        <v>62</v>
      </c>
      <c r="C9" s="10">
        <v>895.76</v>
      </c>
      <c r="D9" s="10">
        <f t="shared" si="0"/>
        <v>40309.199999999997</v>
      </c>
      <c r="E9" s="10">
        <f t="shared" si="1"/>
        <v>40309.199999999997</v>
      </c>
      <c r="F9" s="10">
        <f t="shared" si="2"/>
        <v>80618.399999999994</v>
      </c>
      <c r="G9" s="10">
        <v>306</v>
      </c>
      <c r="H9" s="10">
        <f t="shared" si="3"/>
        <v>30600</v>
      </c>
    </row>
    <row r="10" spans="1:8" ht="15">
      <c r="A10" s="26">
        <v>7</v>
      </c>
      <c r="B10" s="26" t="s">
        <v>63</v>
      </c>
      <c r="C10" s="10">
        <v>424.9</v>
      </c>
      <c r="D10" s="10">
        <f t="shared" si="0"/>
        <v>19120.5</v>
      </c>
      <c r="E10" s="10">
        <f t="shared" si="1"/>
        <v>19120.5</v>
      </c>
      <c r="F10" s="10">
        <f t="shared" ref="F10:F14" si="4">D10+E10</f>
        <v>38241</v>
      </c>
      <c r="G10" s="10">
        <v>189</v>
      </c>
      <c r="H10" s="10">
        <f t="shared" si="3"/>
        <v>18900</v>
      </c>
    </row>
    <row r="11" spans="1:8" ht="15">
      <c r="A11" s="26">
        <v>8</v>
      </c>
      <c r="B11" s="26" t="s">
        <v>64</v>
      </c>
      <c r="C11" s="10">
        <v>507.6</v>
      </c>
      <c r="D11" s="10">
        <f t="shared" si="0"/>
        <v>22842</v>
      </c>
      <c r="E11" s="10">
        <f t="shared" si="1"/>
        <v>22842</v>
      </c>
      <c r="F11" s="10">
        <f t="shared" si="4"/>
        <v>45684</v>
      </c>
      <c r="G11" s="10">
        <v>145</v>
      </c>
      <c r="H11" s="10">
        <f t="shared" si="3"/>
        <v>14500</v>
      </c>
    </row>
    <row r="12" spans="1:8" ht="15">
      <c r="A12" s="26">
        <v>9</v>
      </c>
      <c r="B12" s="26" t="s">
        <v>65</v>
      </c>
      <c r="C12" s="10">
        <v>533.41999999999996</v>
      </c>
      <c r="D12" s="10">
        <f t="shared" si="0"/>
        <v>24003.899999999998</v>
      </c>
      <c r="E12" s="10">
        <f t="shared" si="1"/>
        <v>24003.899999999998</v>
      </c>
      <c r="F12" s="10">
        <f t="shared" si="4"/>
        <v>48007.799999999996</v>
      </c>
      <c r="G12" s="10">
        <v>0</v>
      </c>
      <c r="H12" s="10">
        <f t="shared" si="3"/>
        <v>0</v>
      </c>
    </row>
    <row r="13" spans="1:8" ht="15">
      <c r="A13" s="26">
        <v>10</v>
      </c>
      <c r="B13" s="26" t="s">
        <v>66</v>
      </c>
      <c r="C13" s="10">
        <v>690.54</v>
      </c>
      <c r="D13" s="10">
        <f t="shared" si="0"/>
        <v>31074.3</v>
      </c>
      <c r="E13" s="10">
        <f t="shared" si="1"/>
        <v>31074.3</v>
      </c>
      <c r="F13" s="10">
        <f t="shared" si="4"/>
        <v>62148.6</v>
      </c>
      <c r="G13" s="10">
        <v>0</v>
      </c>
      <c r="H13" s="10">
        <f t="shared" si="3"/>
        <v>0</v>
      </c>
    </row>
    <row r="14" spans="1:8" ht="15">
      <c r="A14" s="26">
        <v>11</v>
      </c>
      <c r="B14" s="26" t="s">
        <v>67</v>
      </c>
      <c r="C14" s="10">
        <v>233.22</v>
      </c>
      <c r="D14" s="10">
        <f t="shared" si="0"/>
        <v>10494.9</v>
      </c>
      <c r="E14" s="10">
        <f t="shared" si="1"/>
        <v>10494.9</v>
      </c>
      <c r="F14" s="10">
        <f t="shared" si="4"/>
        <v>20989.8</v>
      </c>
      <c r="G14" s="10">
        <v>0</v>
      </c>
      <c r="H14" s="10">
        <f t="shared" si="3"/>
        <v>0</v>
      </c>
    </row>
    <row r="15" spans="1:8" ht="15">
      <c r="A15" s="54" t="s">
        <v>42</v>
      </c>
      <c r="B15" s="55"/>
      <c r="C15" s="10">
        <f>SUM(C4:C14)</f>
        <v>6942.6</v>
      </c>
      <c r="D15" s="10">
        <f t="shared" si="0"/>
        <v>312417</v>
      </c>
      <c r="E15" s="10">
        <f t="shared" si="1"/>
        <v>312417</v>
      </c>
      <c r="F15" s="10">
        <f>D15+E15</f>
        <v>624834</v>
      </c>
      <c r="G15" s="10">
        <f>SUM(G4:G14)</f>
        <v>1138</v>
      </c>
      <c r="H15" s="10">
        <f>SUM(H4:H14)</f>
        <v>113800</v>
      </c>
    </row>
  </sheetData>
  <mergeCells count="8">
    <mergeCell ref="A1:H1"/>
    <mergeCell ref="G2:G3"/>
    <mergeCell ref="H2:H3"/>
    <mergeCell ref="A15:B15"/>
    <mergeCell ref="A2:A3"/>
    <mergeCell ref="B2:B3"/>
    <mergeCell ref="C2:C3"/>
    <mergeCell ref="D2:F2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G4" sqref="G4:G18"/>
    </sheetView>
  </sheetViews>
  <sheetFormatPr defaultRowHeight="13.5"/>
  <cols>
    <col min="3" max="3" width="9.375" bestFit="1" customWidth="1"/>
    <col min="4" max="6" width="11.25" bestFit="1" customWidth="1"/>
    <col min="8" max="8" width="10.25" bestFit="1" customWidth="1"/>
  </cols>
  <sheetData>
    <row r="1" spans="1:14" ht="18.75">
      <c r="A1" s="65" t="s">
        <v>116</v>
      </c>
      <c r="B1" s="65"/>
      <c r="C1" s="65"/>
      <c r="D1" s="65"/>
      <c r="E1" s="65"/>
      <c r="F1" s="65"/>
      <c r="G1" s="65"/>
      <c r="H1" s="65"/>
    </row>
    <row r="2" spans="1:14" ht="13.5" customHeight="1">
      <c r="A2" s="59" t="s">
        <v>51</v>
      </c>
      <c r="B2" s="61" t="s">
        <v>32</v>
      </c>
      <c r="C2" s="56" t="s">
        <v>44</v>
      </c>
      <c r="D2" s="63" t="s">
        <v>45</v>
      </c>
      <c r="E2" s="64"/>
      <c r="F2" s="66"/>
      <c r="G2" s="56" t="s">
        <v>46</v>
      </c>
      <c r="H2" s="56" t="s">
        <v>47</v>
      </c>
    </row>
    <row r="3" spans="1:14">
      <c r="A3" s="60"/>
      <c r="B3" s="62"/>
      <c r="C3" s="57"/>
      <c r="D3" s="13" t="s">
        <v>48</v>
      </c>
      <c r="E3" s="13" t="s">
        <v>49</v>
      </c>
      <c r="F3" s="13" t="s">
        <v>50</v>
      </c>
      <c r="G3" s="57"/>
      <c r="H3" s="57"/>
    </row>
    <row r="4" spans="1:14" ht="15">
      <c r="A4" s="26">
        <v>1</v>
      </c>
      <c r="B4" s="29" t="s">
        <v>68</v>
      </c>
      <c r="C4" s="15">
        <v>160</v>
      </c>
      <c r="D4" s="10">
        <f t="shared" ref="D4:D18" si="0">C4*45</f>
        <v>7200</v>
      </c>
      <c r="E4" s="10">
        <f t="shared" ref="E4:E18" si="1">C4*45</f>
        <v>7200</v>
      </c>
      <c r="F4" s="10">
        <f>D4+E4</f>
        <v>14400</v>
      </c>
      <c r="G4" s="16">
        <v>0</v>
      </c>
      <c r="H4" s="10">
        <f>G4*100</f>
        <v>0</v>
      </c>
      <c r="K4" s="6"/>
      <c r="M4" s="6"/>
      <c r="N4" s="6"/>
    </row>
    <row r="5" spans="1:14" ht="15">
      <c r="A5" s="26">
        <v>2</v>
      </c>
      <c r="B5" s="29" t="s">
        <v>69</v>
      </c>
      <c r="C5" s="15">
        <v>173</v>
      </c>
      <c r="D5" s="10">
        <f t="shared" si="0"/>
        <v>7785</v>
      </c>
      <c r="E5" s="10">
        <f t="shared" si="1"/>
        <v>7785</v>
      </c>
      <c r="F5" s="10">
        <f t="shared" ref="F5:F15" si="2">D5+E5</f>
        <v>15570</v>
      </c>
      <c r="G5" s="16">
        <v>75.64</v>
      </c>
      <c r="H5" s="10">
        <f t="shared" ref="H5:H17" si="3">G5*100</f>
        <v>7564</v>
      </c>
      <c r="K5" s="6"/>
      <c r="M5" s="6"/>
      <c r="N5" s="6"/>
    </row>
    <row r="6" spans="1:14" ht="15">
      <c r="A6" s="26">
        <v>3</v>
      </c>
      <c r="B6" s="29" t="s">
        <v>70</v>
      </c>
      <c r="C6" s="15">
        <v>66.650000000000006</v>
      </c>
      <c r="D6" s="10">
        <f t="shared" si="0"/>
        <v>2999.2500000000005</v>
      </c>
      <c r="E6" s="10">
        <f t="shared" si="1"/>
        <v>2999.2500000000005</v>
      </c>
      <c r="F6" s="10">
        <f t="shared" si="2"/>
        <v>5998.5000000000009</v>
      </c>
      <c r="G6" s="16">
        <v>31.2056074766355</v>
      </c>
      <c r="H6" s="10">
        <f t="shared" si="3"/>
        <v>3120.56074766355</v>
      </c>
      <c r="K6" s="6"/>
      <c r="M6" s="6"/>
      <c r="N6" s="6"/>
    </row>
    <row r="7" spans="1:14" ht="15">
      <c r="A7" s="26">
        <v>4</v>
      </c>
      <c r="B7" s="29" t="s">
        <v>71</v>
      </c>
      <c r="C7" s="15">
        <v>245.75</v>
      </c>
      <c r="D7" s="10">
        <f t="shared" si="0"/>
        <v>11058.75</v>
      </c>
      <c r="E7" s="10">
        <f t="shared" si="1"/>
        <v>11058.75</v>
      </c>
      <c r="F7" s="10">
        <f t="shared" si="2"/>
        <v>22117.5</v>
      </c>
      <c r="G7" s="16">
        <v>114.8</v>
      </c>
      <c r="H7" s="10">
        <f t="shared" si="3"/>
        <v>11480</v>
      </c>
      <c r="K7" s="6"/>
      <c r="M7" s="6"/>
      <c r="N7" s="6"/>
    </row>
    <row r="8" spans="1:14" ht="15">
      <c r="A8" s="26">
        <v>5</v>
      </c>
      <c r="B8" s="29" t="s">
        <v>72</v>
      </c>
      <c r="C8" s="15">
        <v>203.64</v>
      </c>
      <c r="D8" s="10">
        <f t="shared" si="0"/>
        <v>9163.7999999999993</v>
      </c>
      <c r="E8" s="10">
        <f t="shared" si="1"/>
        <v>9163.7999999999993</v>
      </c>
      <c r="F8" s="10">
        <f t="shared" si="2"/>
        <v>18327.599999999999</v>
      </c>
      <c r="G8" s="16">
        <v>94.62</v>
      </c>
      <c r="H8" s="10">
        <f t="shared" si="3"/>
        <v>9462</v>
      </c>
      <c r="K8" s="6"/>
      <c r="M8" s="6"/>
      <c r="N8" s="6"/>
    </row>
    <row r="9" spans="1:14" ht="15">
      <c r="A9" s="26">
        <v>6</v>
      </c>
      <c r="B9" s="29" t="s">
        <v>73</v>
      </c>
      <c r="C9" s="15">
        <v>40</v>
      </c>
      <c r="D9" s="10">
        <f t="shared" si="0"/>
        <v>1800</v>
      </c>
      <c r="E9" s="10">
        <f t="shared" si="1"/>
        <v>1800</v>
      </c>
      <c r="F9" s="10">
        <f t="shared" si="2"/>
        <v>3600</v>
      </c>
      <c r="G9" s="16">
        <v>0</v>
      </c>
      <c r="H9" s="10">
        <f t="shared" si="3"/>
        <v>0</v>
      </c>
      <c r="K9" s="6"/>
      <c r="M9" s="6"/>
      <c r="N9" s="6"/>
    </row>
    <row r="10" spans="1:14" ht="15">
      <c r="A10" s="26">
        <v>7</v>
      </c>
      <c r="B10" s="29" t="s">
        <v>74</v>
      </c>
      <c r="C10" s="15">
        <v>125.9</v>
      </c>
      <c r="D10" s="10">
        <f t="shared" si="0"/>
        <v>5665.5</v>
      </c>
      <c r="E10" s="10">
        <f t="shared" si="1"/>
        <v>5665.5</v>
      </c>
      <c r="F10" s="10">
        <f t="shared" si="2"/>
        <v>11331</v>
      </c>
      <c r="G10" s="16">
        <v>56.988785046728999</v>
      </c>
      <c r="H10" s="10">
        <f t="shared" si="3"/>
        <v>5698.8785046728999</v>
      </c>
      <c r="K10" s="6"/>
      <c r="M10" s="6"/>
      <c r="N10" s="6"/>
    </row>
    <row r="11" spans="1:14" ht="15">
      <c r="A11" s="26">
        <v>8</v>
      </c>
      <c r="B11" s="29" t="s">
        <v>75</v>
      </c>
      <c r="C11" s="15">
        <v>341.09000000000003</v>
      </c>
      <c r="D11" s="10">
        <f t="shared" si="0"/>
        <v>15349.050000000001</v>
      </c>
      <c r="E11" s="10">
        <f t="shared" si="1"/>
        <v>15349.050000000001</v>
      </c>
      <c r="F11" s="10">
        <f t="shared" si="2"/>
        <v>30698.100000000002</v>
      </c>
      <c r="G11" s="16">
        <v>154.57</v>
      </c>
      <c r="H11" s="10">
        <f t="shared" si="3"/>
        <v>15457</v>
      </c>
      <c r="K11" s="6"/>
      <c r="M11" s="6"/>
      <c r="N11" s="6"/>
    </row>
    <row r="12" spans="1:14" ht="15">
      <c r="A12" s="26">
        <v>9</v>
      </c>
      <c r="B12" s="29" t="s">
        <v>76</v>
      </c>
      <c r="C12" s="15">
        <v>135.1</v>
      </c>
      <c r="D12" s="10">
        <f t="shared" si="0"/>
        <v>6079.5</v>
      </c>
      <c r="E12" s="10">
        <f t="shared" si="1"/>
        <v>6079.5</v>
      </c>
      <c r="F12" s="10">
        <f t="shared" si="2"/>
        <v>12159</v>
      </c>
      <c r="G12" s="16">
        <v>58.52</v>
      </c>
      <c r="H12" s="10">
        <f t="shared" si="3"/>
        <v>5852</v>
      </c>
      <c r="K12" s="6"/>
      <c r="M12" s="6"/>
      <c r="N12" s="6"/>
    </row>
    <row r="13" spans="1:14" ht="15">
      <c r="A13" s="26">
        <v>10</v>
      </c>
      <c r="B13" s="30" t="s">
        <v>77</v>
      </c>
      <c r="C13" s="15">
        <v>83.76</v>
      </c>
      <c r="D13" s="10">
        <f t="shared" si="0"/>
        <v>3769.2000000000003</v>
      </c>
      <c r="E13" s="10">
        <f t="shared" si="1"/>
        <v>3769.2000000000003</v>
      </c>
      <c r="F13" s="10">
        <f t="shared" si="2"/>
        <v>7538.4000000000005</v>
      </c>
      <c r="G13" s="16">
        <v>39.049719626168198</v>
      </c>
      <c r="H13" s="10">
        <f t="shared" si="3"/>
        <v>3904.9719626168198</v>
      </c>
      <c r="K13" s="6"/>
      <c r="M13" s="6"/>
      <c r="N13" s="6"/>
    </row>
    <row r="14" spans="1:14" ht="15">
      <c r="A14" s="26">
        <v>11</v>
      </c>
      <c r="B14" s="26" t="s">
        <v>78</v>
      </c>
      <c r="C14" s="15">
        <v>376.01</v>
      </c>
      <c r="D14" s="10">
        <f t="shared" si="0"/>
        <v>16920.45</v>
      </c>
      <c r="E14" s="10">
        <f t="shared" si="1"/>
        <v>16920.45</v>
      </c>
      <c r="F14" s="10">
        <f t="shared" si="2"/>
        <v>33840.9</v>
      </c>
      <c r="G14" s="16">
        <v>170.67</v>
      </c>
      <c r="H14" s="10">
        <f t="shared" si="3"/>
        <v>17067</v>
      </c>
      <c r="K14" s="6"/>
      <c r="M14" s="6"/>
      <c r="N14" s="6"/>
    </row>
    <row r="15" spans="1:14" ht="15">
      <c r="A15" s="26">
        <v>12</v>
      </c>
      <c r="B15" s="26" t="s">
        <v>79</v>
      </c>
      <c r="C15" s="15">
        <v>84.27</v>
      </c>
      <c r="D15" s="10">
        <f t="shared" si="0"/>
        <v>3792.1499999999996</v>
      </c>
      <c r="E15" s="10">
        <f t="shared" si="1"/>
        <v>3792.1499999999996</v>
      </c>
      <c r="F15" s="10">
        <f t="shared" si="2"/>
        <v>7584.2999999999993</v>
      </c>
      <c r="G15" s="16">
        <v>38.29</v>
      </c>
      <c r="H15" s="10">
        <f t="shared" si="3"/>
        <v>3829</v>
      </c>
      <c r="K15" s="6"/>
      <c r="M15" s="6"/>
      <c r="N15" s="6"/>
    </row>
    <row r="16" spans="1:14" ht="15">
      <c r="A16" s="26">
        <v>13</v>
      </c>
      <c r="B16" s="26" t="s">
        <v>80</v>
      </c>
      <c r="C16" s="15">
        <v>127.7</v>
      </c>
      <c r="D16" s="10">
        <f t="shared" si="0"/>
        <v>5746.5</v>
      </c>
      <c r="E16" s="10">
        <f t="shared" si="1"/>
        <v>5746.5</v>
      </c>
      <c r="F16" s="10">
        <f>D16+E16</f>
        <v>11493</v>
      </c>
      <c r="G16" s="16">
        <v>59.6</v>
      </c>
      <c r="H16" s="10">
        <f>G16*100</f>
        <v>5960</v>
      </c>
      <c r="K16" s="6"/>
      <c r="M16" s="6"/>
      <c r="N16" s="6"/>
    </row>
    <row r="17" spans="1:14" ht="15">
      <c r="A17" s="26">
        <v>14</v>
      </c>
      <c r="B17" s="26" t="s">
        <v>81</v>
      </c>
      <c r="C17" s="15">
        <v>221.3</v>
      </c>
      <c r="D17" s="10">
        <f t="shared" si="0"/>
        <v>9958.5</v>
      </c>
      <c r="E17" s="10">
        <f t="shared" si="1"/>
        <v>9958.5</v>
      </c>
      <c r="F17" s="10">
        <f t="shared" ref="F17" si="4">D17+E17</f>
        <v>19917</v>
      </c>
      <c r="G17" s="16">
        <v>103.4</v>
      </c>
      <c r="H17" s="10">
        <f t="shared" si="3"/>
        <v>10340</v>
      </c>
      <c r="K17" s="6"/>
      <c r="M17" s="6"/>
      <c r="N17" s="6"/>
    </row>
    <row r="18" spans="1:14" ht="15">
      <c r="A18" s="54" t="s">
        <v>42</v>
      </c>
      <c r="B18" s="55"/>
      <c r="C18" s="10">
        <f>SUM(C4:C17)</f>
        <v>2384.17</v>
      </c>
      <c r="D18" s="10">
        <f t="shared" si="0"/>
        <v>107287.65000000001</v>
      </c>
      <c r="E18" s="10">
        <f t="shared" si="1"/>
        <v>107287.65000000001</v>
      </c>
      <c r="F18" s="10">
        <f>D18+E18</f>
        <v>214575.30000000002</v>
      </c>
      <c r="G18" s="16">
        <f>SUM(G4:G17)</f>
        <v>997.35411214953263</v>
      </c>
      <c r="H18" s="10">
        <f>G18*100</f>
        <v>99735.411214953259</v>
      </c>
    </row>
  </sheetData>
  <mergeCells count="8">
    <mergeCell ref="A1:H1"/>
    <mergeCell ref="G2:G3"/>
    <mergeCell ref="H2:H3"/>
    <mergeCell ref="A18:B18"/>
    <mergeCell ref="A2:A3"/>
    <mergeCell ref="B2:B3"/>
    <mergeCell ref="C2:C3"/>
    <mergeCell ref="D2:F2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H5" sqref="H5"/>
    </sheetView>
  </sheetViews>
  <sheetFormatPr defaultRowHeight="13.5"/>
  <cols>
    <col min="6" max="6" width="10.25" bestFit="1" customWidth="1"/>
  </cols>
  <sheetData>
    <row r="1" spans="1:13" ht="18.75">
      <c r="A1" s="65" t="s">
        <v>117</v>
      </c>
      <c r="B1" s="65"/>
      <c r="C1" s="65"/>
      <c r="D1" s="65"/>
      <c r="E1" s="65"/>
      <c r="F1" s="65"/>
      <c r="G1" s="65"/>
      <c r="H1" s="65"/>
    </row>
    <row r="2" spans="1:13" ht="15">
      <c r="A2" s="59" t="s">
        <v>51</v>
      </c>
      <c r="B2" s="61" t="s">
        <v>32</v>
      </c>
      <c r="C2" s="56" t="s">
        <v>44</v>
      </c>
      <c r="D2" s="63" t="s">
        <v>45</v>
      </c>
      <c r="E2" s="64"/>
      <c r="F2" s="64"/>
      <c r="G2" s="56" t="s">
        <v>46</v>
      </c>
      <c r="H2" s="56" t="s">
        <v>47</v>
      </c>
    </row>
    <row r="3" spans="1:13">
      <c r="A3" s="60"/>
      <c r="B3" s="62"/>
      <c r="C3" s="57"/>
      <c r="D3" s="13" t="s">
        <v>48</v>
      </c>
      <c r="E3" s="13" t="s">
        <v>49</v>
      </c>
      <c r="F3" s="13" t="s">
        <v>50</v>
      </c>
      <c r="G3" s="57"/>
      <c r="H3" s="57"/>
    </row>
    <row r="4" spans="1:13" ht="15">
      <c r="A4" s="31">
        <v>1</v>
      </c>
      <c r="B4" s="32" t="s">
        <v>82</v>
      </c>
      <c r="C4" s="11"/>
      <c r="D4" s="10">
        <f t="shared" ref="D4:D10" si="0">C4*45</f>
        <v>0</v>
      </c>
      <c r="E4" s="10">
        <f t="shared" ref="E4:E10" si="1">C4*45</f>
        <v>0</v>
      </c>
      <c r="F4" s="10">
        <f>D4+E4</f>
        <v>0</v>
      </c>
      <c r="G4" s="24">
        <v>76.400000000000006</v>
      </c>
      <c r="H4" s="10">
        <f>G4*100</f>
        <v>7640.0000000000009</v>
      </c>
      <c r="K4" s="6"/>
    </row>
    <row r="5" spans="1:13" ht="15">
      <c r="A5" s="31">
        <v>2</v>
      </c>
      <c r="B5" s="32" t="s">
        <v>83</v>
      </c>
      <c r="C5" s="11"/>
      <c r="D5" s="10">
        <f t="shared" si="0"/>
        <v>0</v>
      </c>
      <c r="E5" s="10">
        <f t="shared" si="1"/>
        <v>0</v>
      </c>
      <c r="F5" s="10">
        <f t="shared" ref="F5:F9" si="2">D5+E5</f>
        <v>0</v>
      </c>
      <c r="G5" s="24">
        <v>146.19999999999999</v>
      </c>
      <c r="H5" s="10">
        <f t="shared" ref="H5:H9" si="3">G5*100</f>
        <v>14619.999999999998</v>
      </c>
      <c r="K5" s="6"/>
    </row>
    <row r="6" spans="1:13" ht="15">
      <c r="A6" s="31">
        <v>3</v>
      </c>
      <c r="B6" s="32" t="s">
        <v>84</v>
      </c>
      <c r="C6" s="11"/>
      <c r="D6" s="10">
        <f t="shared" si="0"/>
        <v>0</v>
      </c>
      <c r="E6" s="10">
        <f t="shared" si="1"/>
        <v>0</v>
      </c>
      <c r="F6" s="10">
        <f t="shared" si="2"/>
        <v>0</v>
      </c>
      <c r="G6" s="24">
        <v>90.3</v>
      </c>
      <c r="H6" s="10">
        <f t="shared" si="3"/>
        <v>9030</v>
      </c>
    </row>
    <row r="7" spans="1:13" ht="15">
      <c r="A7" s="31">
        <v>4</v>
      </c>
      <c r="B7" s="32" t="s">
        <v>85</v>
      </c>
      <c r="C7" s="11">
        <v>708.9</v>
      </c>
      <c r="D7" s="10">
        <f t="shared" si="0"/>
        <v>31900.5</v>
      </c>
      <c r="E7" s="10">
        <f t="shared" si="1"/>
        <v>31900.5</v>
      </c>
      <c r="F7" s="10">
        <f t="shared" si="2"/>
        <v>63801</v>
      </c>
      <c r="G7" s="11"/>
      <c r="H7" s="10">
        <f t="shared" si="3"/>
        <v>0</v>
      </c>
      <c r="M7" s="7"/>
    </row>
    <row r="8" spans="1:13" ht="15">
      <c r="A8" s="31">
        <v>5</v>
      </c>
      <c r="B8" s="32" t="s">
        <v>86</v>
      </c>
      <c r="C8" s="11">
        <v>134.4</v>
      </c>
      <c r="D8" s="10">
        <f t="shared" si="0"/>
        <v>6048</v>
      </c>
      <c r="E8" s="10">
        <f t="shared" si="1"/>
        <v>6048</v>
      </c>
      <c r="F8" s="10">
        <f t="shared" si="2"/>
        <v>12096</v>
      </c>
      <c r="G8" s="11"/>
      <c r="H8" s="10">
        <f t="shared" si="3"/>
        <v>0</v>
      </c>
      <c r="M8" s="7"/>
    </row>
    <row r="9" spans="1:13" ht="15">
      <c r="A9" s="31">
        <v>6</v>
      </c>
      <c r="B9" s="32" t="s">
        <v>87</v>
      </c>
      <c r="C9" s="11">
        <v>186.6</v>
      </c>
      <c r="D9" s="10">
        <f t="shared" si="0"/>
        <v>8397</v>
      </c>
      <c r="E9" s="10">
        <f t="shared" si="1"/>
        <v>8397</v>
      </c>
      <c r="F9" s="10">
        <f t="shared" si="2"/>
        <v>16794</v>
      </c>
      <c r="G9" s="11"/>
      <c r="H9" s="10">
        <f t="shared" si="3"/>
        <v>0</v>
      </c>
      <c r="M9" s="7"/>
    </row>
    <row r="10" spans="1:13" ht="15">
      <c r="A10" s="54" t="s">
        <v>42</v>
      </c>
      <c r="B10" s="55"/>
      <c r="C10" s="10">
        <f>SUM(C4:C9)</f>
        <v>1029.8999999999999</v>
      </c>
      <c r="D10" s="10">
        <f t="shared" si="0"/>
        <v>46345.499999999993</v>
      </c>
      <c r="E10" s="10">
        <f t="shared" si="1"/>
        <v>46345.499999999993</v>
      </c>
      <c r="F10" s="10">
        <f>D10+E10</f>
        <v>92690.999999999985</v>
      </c>
      <c r="G10" s="11">
        <f>SUM(G4:G9)</f>
        <v>312.89999999999998</v>
      </c>
      <c r="H10" s="10">
        <f>G10*100</f>
        <v>31289.999999999996</v>
      </c>
    </row>
  </sheetData>
  <mergeCells count="8">
    <mergeCell ref="A10:B10"/>
    <mergeCell ref="A1:H1"/>
    <mergeCell ref="A2:A3"/>
    <mergeCell ref="B2:B3"/>
    <mergeCell ref="C2:C3"/>
    <mergeCell ref="D2:F2"/>
    <mergeCell ref="G2:G3"/>
    <mergeCell ref="H2:H3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D4" sqref="D4:E4"/>
    </sheetView>
  </sheetViews>
  <sheetFormatPr defaultRowHeight="13.5"/>
  <cols>
    <col min="3" max="3" width="9.375" bestFit="1" customWidth="1"/>
    <col min="4" max="5" width="10.25" bestFit="1" customWidth="1"/>
    <col min="6" max="6" width="11.25" bestFit="1" customWidth="1"/>
    <col min="8" max="8" width="10.25" bestFit="1" customWidth="1"/>
    <col min="9" max="9" width="12.25" customWidth="1"/>
    <col min="12" max="12" width="9.5" bestFit="1" customWidth="1"/>
    <col min="16" max="16" width="9.5" bestFit="1" customWidth="1"/>
  </cols>
  <sheetData>
    <row r="1" spans="1:16" ht="18.75">
      <c r="A1" s="67" t="s">
        <v>118</v>
      </c>
      <c r="B1" s="67"/>
      <c r="C1" s="67"/>
      <c r="D1" s="67"/>
      <c r="E1" s="67"/>
      <c r="F1" s="67"/>
      <c r="G1" s="67"/>
      <c r="H1" s="67"/>
      <c r="I1" s="67"/>
    </row>
    <row r="2" spans="1:16" ht="15">
      <c r="A2" s="59" t="s">
        <v>51</v>
      </c>
      <c r="B2" s="61" t="s">
        <v>32</v>
      </c>
      <c r="C2" s="56" t="s">
        <v>44</v>
      </c>
      <c r="D2" s="63" t="s">
        <v>45</v>
      </c>
      <c r="E2" s="64"/>
      <c r="F2" s="64"/>
      <c r="G2" s="56" t="s">
        <v>46</v>
      </c>
      <c r="H2" s="56" t="s">
        <v>47</v>
      </c>
      <c r="I2" s="56" t="s">
        <v>52</v>
      </c>
    </row>
    <row r="3" spans="1:16">
      <c r="A3" s="60"/>
      <c r="B3" s="62"/>
      <c r="C3" s="57"/>
      <c r="D3" s="13" t="s">
        <v>48</v>
      </c>
      <c r="E3" s="13" t="s">
        <v>49</v>
      </c>
      <c r="F3" s="13" t="s">
        <v>50</v>
      </c>
      <c r="G3" s="57"/>
      <c r="H3" s="57"/>
      <c r="I3" s="57"/>
    </row>
    <row r="4" spans="1:16" ht="15">
      <c r="A4" s="33">
        <v>1</v>
      </c>
      <c r="B4" s="34" t="s">
        <v>88</v>
      </c>
      <c r="C4" s="8">
        <v>3363.26</v>
      </c>
      <c r="D4" s="10">
        <f t="shared" ref="D4:D15" si="0">C4*45</f>
        <v>151346.70000000001</v>
      </c>
      <c r="E4" s="10">
        <f t="shared" ref="E4:E15" si="1">C4*45</f>
        <v>151346.70000000001</v>
      </c>
      <c r="F4" s="10">
        <f>D4+E4</f>
        <v>302693.40000000002</v>
      </c>
      <c r="G4" s="8">
        <v>0</v>
      </c>
      <c r="H4" s="10">
        <f>G4*80</f>
        <v>0</v>
      </c>
      <c r="I4" s="10"/>
      <c r="L4" s="6"/>
      <c r="P4" s="6"/>
    </row>
    <row r="5" spans="1:16" ht="15">
      <c r="A5" s="33">
        <v>2</v>
      </c>
      <c r="B5" s="34" t="s">
        <v>89</v>
      </c>
      <c r="C5" s="8">
        <v>2907.3999999999996</v>
      </c>
      <c r="D5" s="10">
        <f t="shared" si="0"/>
        <v>130832.99999999999</v>
      </c>
      <c r="E5" s="10">
        <f t="shared" si="1"/>
        <v>130832.99999999999</v>
      </c>
      <c r="F5" s="10">
        <f t="shared" ref="F5:F15" si="2">D5+E5</f>
        <v>261665.99999999997</v>
      </c>
      <c r="G5" s="8">
        <v>0</v>
      </c>
      <c r="H5" s="10">
        <f t="shared" ref="H5:H17" si="3">G5*80</f>
        <v>0</v>
      </c>
      <c r="I5" s="10"/>
      <c r="L5" s="6"/>
      <c r="P5" s="6"/>
    </row>
    <row r="6" spans="1:16" ht="15">
      <c r="A6" s="33">
        <v>3</v>
      </c>
      <c r="B6" s="34" t="s">
        <v>90</v>
      </c>
      <c r="C6" s="8">
        <v>633.1</v>
      </c>
      <c r="D6" s="10">
        <f t="shared" si="0"/>
        <v>28489.5</v>
      </c>
      <c r="E6" s="10">
        <f t="shared" si="1"/>
        <v>28489.5</v>
      </c>
      <c r="F6" s="10">
        <f t="shared" si="2"/>
        <v>56979</v>
      </c>
      <c r="G6" s="8">
        <v>0</v>
      </c>
      <c r="H6" s="10">
        <f t="shared" si="3"/>
        <v>0</v>
      </c>
      <c r="I6" s="10"/>
      <c r="L6" s="6"/>
      <c r="P6" s="6"/>
    </row>
    <row r="7" spans="1:16" ht="15">
      <c r="A7" s="33">
        <v>4</v>
      </c>
      <c r="B7" s="34" t="s">
        <v>91</v>
      </c>
      <c r="C7" s="8">
        <v>1445.73</v>
      </c>
      <c r="D7" s="10">
        <f t="shared" si="0"/>
        <v>65057.85</v>
      </c>
      <c r="E7" s="10">
        <f t="shared" si="1"/>
        <v>65057.85</v>
      </c>
      <c r="F7" s="10">
        <f t="shared" si="2"/>
        <v>130115.7</v>
      </c>
      <c r="G7" s="8">
        <v>0</v>
      </c>
      <c r="H7" s="10">
        <f t="shared" si="3"/>
        <v>0</v>
      </c>
      <c r="I7" s="10"/>
      <c r="L7" s="6"/>
      <c r="P7" s="6"/>
    </row>
    <row r="8" spans="1:16" ht="15">
      <c r="A8" s="33">
        <v>5</v>
      </c>
      <c r="B8" s="34" t="s">
        <v>92</v>
      </c>
      <c r="C8" s="8">
        <v>836.3</v>
      </c>
      <c r="D8" s="10">
        <f t="shared" si="0"/>
        <v>37633.5</v>
      </c>
      <c r="E8" s="10">
        <f t="shared" si="1"/>
        <v>37633.5</v>
      </c>
      <c r="F8" s="10">
        <f t="shared" si="2"/>
        <v>75267</v>
      </c>
      <c r="G8" s="8">
        <v>0</v>
      </c>
      <c r="H8" s="10">
        <f t="shared" si="3"/>
        <v>0</v>
      </c>
      <c r="I8" s="10"/>
      <c r="L8" s="6"/>
      <c r="P8" s="6"/>
    </row>
    <row r="9" spans="1:16" ht="15">
      <c r="A9" s="33">
        <v>6</v>
      </c>
      <c r="B9" s="34" t="s">
        <v>93</v>
      </c>
      <c r="C9" s="8">
        <v>1519.9</v>
      </c>
      <c r="D9" s="10">
        <f t="shared" si="0"/>
        <v>68395.5</v>
      </c>
      <c r="E9" s="10">
        <f t="shared" si="1"/>
        <v>68395.5</v>
      </c>
      <c r="F9" s="10">
        <f t="shared" si="2"/>
        <v>136791</v>
      </c>
      <c r="G9" s="8">
        <v>0</v>
      </c>
      <c r="H9" s="10">
        <f t="shared" si="3"/>
        <v>0</v>
      </c>
      <c r="I9" s="10"/>
      <c r="L9" s="6"/>
      <c r="P9" s="6"/>
    </row>
    <row r="10" spans="1:16" ht="15">
      <c r="A10" s="33">
        <v>7</v>
      </c>
      <c r="B10" s="34" t="s">
        <v>94</v>
      </c>
      <c r="C10" s="8">
        <v>757.01</v>
      </c>
      <c r="D10" s="10">
        <f t="shared" si="0"/>
        <v>34065.449999999997</v>
      </c>
      <c r="E10" s="10">
        <f t="shared" si="1"/>
        <v>34065.449999999997</v>
      </c>
      <c r="F10" s="10">
        <f t="shared" si="2"/>
        <v>68130.899999999994</v>
      </c>
      <c r="G10" s="8">
        <v>0</v>
      </c>
      <c r="H10" s="10">
        <f t="shared" si="3"/>
        <v>0</v>
      </c>
      <c r="I10" s="10"/>
      <c r="L10" s="6"/>
      <c r="P10" s="6"/>
    </row>
    <row r="11" spans="1:16" ht="15">
      <c r="A11" s="33">
        <v>8</v>
      </c>
      <c r="B11" s="34" t="s">
        <v>53</v>
      </c>
      <c r="C11" s="8">
        <v>485.54</v>
      </c>
      <c r="D11" s="10">
        <f t="shared" si="0"/>
        <v>21849.3</v>
      </c>
      <c r="E11" s="10">
        <f t="shared" si="1"/>
        <v>21849.3</v>
      </c>
      <c r="F11" s="10">
        <f t="shared" si="2"/>
        <v>43698.6</v>
      </c>
      <c r="G11" s="8">
        <v>0</v>
      </c>
      <c r="H11" s="10">
        <f t="shared" si="3"/>
        <v>0</v>
      </c>
      <c r="I11" s="10"/>
      <c r="L11" s="6"/>
      <c r="P11" s="6"/>
    </row>
    <row r="12" spans="1:16" ht="15">
      <c r="A12" s="33">
        <v>9</v>
      </c>
      <c r="B12" s="34" t="s">
        <v>95</v>
      </c>
      <c r="C12" s="8">
        <v>3254.05</v>
      </c>
      <c r="D12" s="10">
        <f t="shared" si="0"/>
        <v>146432.25</v>
      </c>
      <c r="E12" s="10">
        <f t="shared" si="1"/>
        <v>146432.25</v>
      </c>
      <c r="F12" s="10">
        <f t="shared" si="2"/>
        <v>292864.5</v>
      </c>
      <c r="G12" s="8">
        <v>0</v>
      </c>
      <c r="H12" s="10">
        <f t="shared" si="3"/>
        <v>0</v>
      </c>
      <c r="I12" s="10"/>
      <c r="L12" s="6"/>
      <c r="P12" s="6"/>
    </row>
    <row r="13" spans="1:16" ht="15">
      <c r="A13" s="33">
        <v>10</v>
      </c>
      <c r="B13" s="34" t="s">
        <v>96</v>
      </c>
      <c r="C13" s="8">
        <v>824.2</v>
      </c>
      <c r="D13" s="10">
        <f t="shared" si="0"/>
        <v>37089</v>
      </c>
      <c r="E13" s="10">
        <f t="shared" si="1"/>
        <v>37089</v>
      </c>
      <c r="F13" s="10">
        <f t="shared" si="2"/>
        <v>74178</v>
      </c>
      <c r="G13" s="8">
        <v>0</v>
      </c>
      <c r="H13" s="10">
        <f t="shared" si="3"/>
        <v>0</v>
      </c>
      <c r="I13" s="10"/>
      <c r="L13" s="6"/>
      <c r="P13" s="6"/>
    </row>
    <row r="14" spans="1:16" ht="15">
      <c r="A14" s="33">
        <v>11</v>
      </c>
      <c r="B14" s="34" t="s">
        <v>97</v>
      </c>
      <c r="C14" s="8">
        <v>1107.32</v>
      </c>
      <c r="D14" s="10">
        <f t="shared" si="0"/>
        <v>49829.399999999994</v>
      </c>
      <c r="E14" s="10">
        <f t="shared" si="1"/>
        <v>49829.399999999994</v>
      </c>
      <c r="F14" s="10">
        <f t="shared" si="2"/>
        <v>99658.799999999988</v>
      </c>
      <c r="G14" s="8">
        <v>0</v>
      </c>
      <c r="H14" s="10">
        <f t="shared" si="3"/>
        <v>0</v>
      </c>
      <c r="I14" s="10"/>
      <c r="L14" s="6"/>
      <c r="P14" s="6"/>
    </row>
    <row r="15" spans="1:16" ht="15">
      <c r="A15" s="33">
        <v>12</v>
      </c>
      <c r="B15" s="35" t="s">
        <v>98</v>
      </c>
      <c r="C15" s="8">
        <v>429.71</v>
      </c>
      <c r="D15" s="10">
        <f t="shared" si="0"/>
        <v>19336.95</v>
      </c>
      <c r="E15" s="10">
        <f t="shared" si="1"/>
        <v>19336.95</v>
      </c>
      <c r="F15" s="10">
        <f t="shared" si="2"/>
        <v>38673.9</v>
      </c>
      <c r="G15" s="8">
        <v>0</v>
      </c>
      <c r="H15" s="10">
        <f t="shared" si="3"/>
        <v>0</v>
      </c>
      <c r="I15" s="10"/>
      <c r="L15" s="6"/>
      <c r="P15" s="6"/>
    </row>
    <row r="16" spans="1:16" ht="40.5">
      <c r="A16" s="33"/>
      <c r="B16" s="26" t="s">
        <v>99</v>
      </c>
      <c r="C16" s="8"/>
      <c r="D16" s="10"/>
      <c r="E16" s="10"/>
      <c r="F16" s="10"/>
      <c r="G16" s="9">
        <v>4313.6000000000004</v>
      </c>
      <c r="H16" s="10">
        <f t="shared" si="3"/>
        <v>345088</v>
      </c>
      <c r="I16" s="10"/>
      <c r="L16" s="6"/>
      <c r="P16" s="6"/>
    </row>
    <row r="17" spans="1:12" ht="40.5">
      <c r="A17" s="14"/>
      <c r="B17" s="36" t="s">
        <v>100</v>
      </c>
      <c r="C17" s="8"/>
      <c r="D17" s="10"/>
      <c r="E17" s="10"/>
      <c r="F17" s="10"/>
      <c r="G17" s="9">
        <v>705.1</v>
      </c>
      <c r="H17" s="10">
        <f t="shared" si="3"/>
        <v>56408</v>
      </c>
      <c r="I17" s="10"/>
      <c r="L17" s="6"/>
    </row>
    <row r="18" spans="1:12" ht="15">
      <c r="A18" s="54" t="s">
        <v>42</v>
      </c>
      <c r="B18" s="55"/>
      <c r="C18" s="10">
        <f>SUM(C4:C17)</f>
        <v>17563.52</v>
      </c>
      <c r="D18" s="10">
        <f>C18*45</f>
        <v>790358.4</v>
      </c>
      <c r="E18" s="10">
        <f>C18*45</f>
        <v>790358.4</v>
      </c>
      <c r="F18" s="10">
        <f>D18+E18</f>
        <v>1580716.8</v>
      </c>
      <c r="G18" s="11">
        <f>SUM(G4:G17)</f>
        <v>5018.7000000000007</v>
      </c>
      <c r="H18" s="10">
        <f>G18*80</f>
        <v>401496.00000000006</v>
      </c>
      <c r="I18" s="10"/>
    </row>
  </sheetData>
  <mergeCells count="9">
    <mergeCell ref="A18:B18"/>
    <mergeCell ref="I2:I3"/>
    <mergeCell ref="A1:I1"/>
    <mergeCell ref="A2:A3"/>
    <mergeCell ref="B2:B3"/>
    <mergeCell ref="C2:C3"/>
    <mergeCell ref="D2:F2"/>
    <mergeCell ref="G2:G3"/>
    <mergeCell ref="H2:H3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6"/>
  <sheetViews>
    <sheetView workbookViewId="0">
      <selection activeCell="F19" sqref="F19"/>
    </sheetView>
  </sheetViews>
  <sheetFormatPr defaultRowHeight="13.5"/>
  <cols>
    <col min="3" max="3" width="9.375" bestFit="1" customWidth="1"/>
    <col min="4" max="5" width="10.25" bestFit="1" customWidth="1"/>
    <col min="6" max="6" width="11.25" bestFit="1" customWidth="1"/>
    <col min="7" max="7" width="9.5" bestFit="1" customWidth="1"/>
    <col min="11" max="11" width="9.5" bestFit="1" customWidth="1"/>
    <col min="14" max="14" width="19.375" bestFit="1" customWidth="1"/>
    <col min="15" max="16" width="9.5" bestFit="1" customWidth="1"/>
  </cols>
  <sheetData>
    <row r="1" spans="1:16" ht="18.75">
      <c r="A1" s="65" t="s">
        <v>119</v>
      </c>
      <c r="B1" s="65"/>
      <c r="C1" s="65"/>
      <c r="D1" s="65"/>
      <c r="E1" s="65"/>
      <c r="F1" s="65"/>
      <c r="G1" s="65"/>
      <c r="H1" s="65"/>
    </row>
    <row r="2" spans="1:16" ht="15">
      <c r="A2" s="59" t="s">
        <v>51</v>
      </c>
      <c r="B2" s="61" t="s">
        <v>32</v>
      </c>
      <c r="C2" s="56" t="s">
        <v>44</v>
      </c>
      <c r="D2" s="63" t="s">
        <v>45</v>
      </c>
      <c r="E2" s="64"/>
      <c r="F2" s="64"/>
      <c r="G2" s="56" t="s">
        <v>46</v>
      </c>
      <c r="H2" s="56" t="s">
        <v>47</v>
      </c>
    </row>
    <row r="3" spans="1:16">
      <c r="A3" s="60"/>
      <c r="B3" s="62"/>
      <c r="C3" s="57"/>
      <c r="D3" s="13" t="s">
        <v>48</v>
      </c>
      <c r="E3" s="13" t="s">
        <v>49</v>
      </c>
      <c r="F3" s="13" t="s">
        <v>50</v>
      </c>
      <c r="G3" s="57"/>
      <c r="H3" s="57"/>
    </row>
    <row r="4" spans="1:16" ht="15">
      <c r="A4" s="37">
        <v>1</v>
      </c>
      <c r="B4" s="38" t="s">
        <v>101</v>
      </c>
      <c r="C4" s="8">
        <v>2225.81</v>
      </c>
      <c r="D4" s="10">
        <f t="shared" ref="D4:D16" si="0">C4*45</f>
        <v>100161.45</v>
      </c>
      <c r="E4" s="10">
        <f t="shared" ref="E4:E16" si="1">C4*45</f>
        <v>100161.45</v>
      </c>
      <c r="F4" s="10">
        <f>D4+E4</f>
        <v>200322.9</v>
      </c>
      <c r="G4" s="16">
        <v>0</v>
      </c>
      <c r="H4" s="10">
        <f>G4*100</f>
        <v>0</v>
      </c>
      <c r="O4" s="6"/>
      <c r="P4" s="6"/>
    </row>
    <row r="5" spans="1:16" ht="15">
      <c r="A5" s="37">
        <v>2</v>
      </c>
      <c r="B5" s="38" t="s">
        <v>102</v>
      </c>
      <c r="C5" s="8">
        <v>990.85</v>
      </c>
      <c r="D5" s="10">
        <f t="shared" si="0"/>
        <v>44588.25</v>
      </c>
      <c r="E5" s="10">
        <f t="shared" si="1"/>
        <v>44588.25</v>
      </c>
      <c r="F5" s="10">
        <f t="shared" ref="F5:F15" si="2">D5+E5</f>
        <v>89176.5</v>
      </c>
      <c r="G5" s="16">
        <v>0</v>
      </c>
      <c r="H5" s="10">
        <f t="shared" ref="H5:H15" si="3">G5*100</f>
        <v>0</v>
      </c>
      <c r="O5" s="6"/>
      <c r="P5" s="6"/>
    </row>
    <row r="6" spans="1:16" ht="15">
      <c r="A6" s="37">
        <v>3</v>
      </c>
      <c r="B6" s="38" t="s">
        <v>103</v>
      </c>
      <c r="C6" s="8">
        <v>440.7</v>
      </c>
      <c r="D6" s="10">
        <f t="shared" si="0"/>
        <v>19831.5</v>
      </c>
      <c r="E6" s="10">
        <f t="shared" si="1"/>
        <v>19831.5</v>
      </c>
      <c r="F6" s="10">
        <f t="shared" si="2"/>
        <v>39663</v>
      </c>
      <c r="G6" s="16">
        <v>0</v>
      </c>
      <c r="H6" s="10">
        <f t="shared" si="3"/>
        <v>0</v>
      </c>
      <c r="O6" s="6"/>
      <c r="P6" s="6"/>
    </row>
    <row r="7" spans="1:16" ht="15">
      <c r="A7" s="37">
        <v>4</v>
      </c>
      <c r="B7" s="38" t="s">
        <v>104</v>
      </c>
      <c r="C7" s="8">
        <v>365.08000000000004</v>
      </c>
      <c r="D7" s="10">
        <f t="shared" si="0"/>
        <v>16428.600000000002</v>
      </c>
      <c r="E7" s="10">
        <f t="shared" si="1"/>
        <v>16428.600000000002</v>
      </c>
      <c r="F7" s="10">
        <f t="shared" si="2"/>
        <v>32857.200000000004</v>
      </c>
      <c r="G7" s="16">
        <v>0</v>
      </c>
      <c r="H7" s="10">
        <f t="shared" si="3"/>
        <v>0</v>
      </c>
      <c r="O7" s="6"/>
      <c r="P7" s="6"/>
    </row>
    <row r="8" spans="1:16" ht="15">
      <c r="A8" s="37">
        <v>5</v>
      </c>
      <c r="B8" s="38" t="s">
        <v>105</v>
      </c>
      <c r="C8" s="8">
        <v>571.86</v>
      </c>
      <c r="D8" s="10">
        <f t="shared" si="0"/>
        <v>25733.7</v>
      </c>
      <c r="E8" s="10">
        <f t="shared" si="1"/>
        <v>25733.7</v>
      </c>
      <c r="F8" s="10">
        <f t="shared" si="2"/>
        <v>51467.4</v>
      </c>
      <c r="G8" s="16">
        <v>0</v>
      </c>
      <c r="H8" s="10">
        <f t="shared" si="3"/>
        <v>0</v>
      </c>
      <c r="O8" s="6"/>
      <c r="P8" s="6"/>
    </row>
    <row r="9" spans="1:16" ht="15">
      <c r="A9" s="37">
        <v>6</v>
      </c>
      <c r="B9" s="38" t="s">
        <v>106</v>
      </c>
      <c r="C9" s="8">
        <v>550.1</v>
      </c>
      <c r="D9" s="10">
        <f t="shared" si="0"/>
        <v>24754.5</v>
      </c>
      <c r="E9" s="10">
        <f t="shared" si="1"/>
        <v>24754.5</v>
      </c>
      <c r="F9" s="10">
        <f t="shared" si="2"/>
        <v>49509</v>
      </c>
      <c r="G9" s="16">
        <v>147.77000000000001</v>
      </c>
      <c r="H9" s="10">
        <f t="shared" si="3"/>
        <v>14777.000000000002</v>
      </c>
      <c r="O9" s="6"/>
      <c r="P9" s="6"/>
    </row>
    <row r="10" spans="1:16" ht="15">
      <c r="A10" s="37">
        <v>7</v>
      </c>
      <c r="B10" s="38" t="s">
        <v>107</v>
      </c>
      <c r="C10" s="8">
        <v>753.84</v>
      </c>
      <c r="D10" s="10">
        <f t="shared" si="0"/>
        <v>33922.800000000003</v>
      </c>
      <c r="E10" s="10">
        <f t="shared" si="1"/>
        <v>33922.800000000003</v>
      </c>
      <c r="F10" s="10">
        <f t="shared" si="2"/>
        <v>67845.600000000006</v>
      </c>
      <c r="G10" s="16">
        <v>0</v>
      </c>
      <c r="H10" s="10">
        <f t="shared" si="3"/>
        <v>0</v>
      </c>
      <c r="O10" s="6"/>
      <c r="P10" s="6"/>
    </row>
    <row r="11" spans="1:16" ht="15">
      <c r="A11" s="37">
        <v>8</v>
      </c>
      <c r="B11" s="39" t="s">
        <v>108</v>
      </c>
      <c r="C11" s="8">
        <v>1058.06</v>
      </c>
      <c r="D11" s="10">
        <f t="shared" si="0"/>
        <v>47612.7</v>
      </c>
      <c r="E11" s="10">
        <f t="shared" si="1"/>
        <v>47612.7</v>
      </c>
      <c r="F11" s="10">
        <f t="shared" si="2"/>
        <v>95225.4</v>
      </c>
      <c r="G11" s="16">
        <v>0</v>
      </c>
      <c r="H11" s="10">
        <f t="shared" si="3"/>
        <v>0</v>
      </c>
      <c r="O11" s="6"/>
      <c r="P11" s="6"/>
    </row>
    <row r="12" spans="1:16" ht="15">
      <c r="A12" s="37">
        <v>9</v>
      </c>
      <c r="B12" s="38" t="s">
        <v>109</v>
      </c>
      <c r="C12" s="8">
        <v>754.95999999999992</v>
      </c>
      <c r="D12" s="10">
        <f t="shared" si="0"/>
        <v>33973.199999999997</v>
      </c>
      <c r="E12" s="10">
        <f t="shared" si="1"/>
        <v>33973.199999999997</v>
      </c>
      <c r="F12" s="10">
        <f t="shared" si="2"/>
        <v>67946.399999999994</v>
      </c>
      <c r="G12" s="16">
        <v>0</v>
      </c>
      <c r="H12" s="10">
        <f t="shared" si="3"/>
        <v>0</v>
      </c>
      <c r="O12" s="6"/>
      <c r="P12" s="6"/>
    </row>
    <row r="13" spans="1:16" ht="15">
      <c r="A13" s="37">
        <v>10</v>
      </c>
      <c r="B13" s="38" t="s">
        <v>110</v>
      </c>
      <c r="C13" s="8">
        <v>1007.7</v>
      </c>
      <c r="D13" s="10">
        <f t="shared" si="0"/>
        <v>45346.5</v>
      </c>
      <c r="E13" s="10">
        <f t="shared" si="1"/>
        <v>45346.5</v>
      </c>
      <c r="F13" s="10">
        <f t="shared" si="2"/>
        <v>90693</v>
      </c>
      <c r="G13" s="16">
        <v>129.56</v>
      </c>
      <c r="H13" s="10">
        <f>G13*100</f>
        <v>12956</v>
      </c>
      <c r="O13" s="6"/>
      <c r="P13" s="6"/>
    </row>
    <row r="14" spans="1:16" ht="15">
      <c r="A14" s="37">
        <v>11</v>
      </c>
      <c r="B14" s="38" t="s">
        <v>111</v>
      </c>
      <c r="C14" s="8">
        <v>458.4</v>
      </c>
      <c r="D14" s="10">
        <f t="shared" si="0"/>
        <v>20628</v>
      </c>
      <c r="E14" s="10">
        <f t="shared" si="1"/>
        <v>20628</v>
      </c>
      <c r="F14" s="10">
        <f t="shared" si="2"/>
        <v>41256</v>
      </c>
      <c r="G14" s="16">
        <v>0</v>
      </c>
      <c r="H14" s="10">
        <f t="shared" si="3"/>
        <v>0</v>
      </c>
      <c r="O14" s="6"/>
      <c r="P14" s="6"/>
    </row>
    <row r="15" spans="1:16" ht="15">
      <c r="A15" s="37">
        <v>12</v>
      </c>
      <c r="B15" s="38" t="s">
        <v>112</v>
      </c>
      <c r="C15" s="8">
        <v>1008.37</v>
      </c>
      <c r="D15" s="10">
        <f t="shared" si="0"/>
        <v>45376.65</v>
      </c>
      <c r="E15" s="10">
        <f t="shared" si="1"/>
        <v>45376.65</v>
      </c>
      <c r="F15" s="10">
        <f t="shared" si="2"/>
        <v>90753.3</v>
      </c>
      <c r="G15" s="16">
        <v>0</v>
      </c>
      <c r="H15" s="10">
        <f t="shared" si="3"/>
        <v>0</v>
      </c>
      <c r="O15" s="6"/>
      <c r="P15" s="6"/>
    </row>
    <row r="16" spans="1:16" ht="15">
      <c r="A16" s="54" t="s">
        <v>42</v>
      </c>
      <c r="B16" s="55"/>
      <c r="C16" s="10">
        <f>SUM(C4:C15)</f>
        <v>10185.73</v>
      </c>
      <c r="D16" s="10">
        <f t="shared" si="0"/>
        <v>458357.85</v>
      </c>
      <c r="E16" s="10">
        <f t="shared" si="1"/>
        <v>458357.85</v>
      </c>
      <c r="F16" s="10">
        <f>D16+E16</f>
        <v>916715.7</v>
      </c>
      <c r="G16" s="16">
        <f>SUM(G4:G15)</f>
        <v>277.33000000000004</v>
      </c>
      <c r="H16" s="10">
        <f>G16*100</f>
        <v>27733.000000000004</v>
      </c>
    </row>
  </sheetData>
  <mergeCells count="8">
    <mergeCell ref="A16:B16"/>
    <mergeCell ref="A1:H1"/>
    <mergeCell ref="A2:A3"/>
    <mergeCell ref="B2:B3"/>
    <mergeCell ref="C2:C3"/>
    <mergeCell ref="D2:F2"/>
    <mergeCell ref="G2:G3"/>
    <mergeCell ref="H2:H3"/>
  </mergeCells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D22" sqref="D22"/>
    </sheetView>
  </sheetViews>
  <sheetFormatPr defaultRowHeight="13.5"/>
  <cols>
    <col min="4" max="6" width="10.25" bestFit="1" customWidth="1"/>
    <col min="8" max="8" width="10.25" bestFit="1" customWidth="1"/>
  </cols>
  <sheetData>
    <row r="1" spans="1:15" ht="18.75">
      <c r="A1" s="65" t="s">
        <v>120</v>
      </c>
      <c r="B1" s="65"/>
      <c r="C1" s="65"/>
      <c r="D1" s="65"/>
      <c r="E1" s="65"/>
      <c r="F1" s="65"/>
      <c r="G1" s="65"/>
      <c r="H1" s="65"/>
    </row>
    <row r="2" spans="1:15" ht="15" customHeight="1">
      <c r="A2" s="59" t="s">
        <v>51</v>
      </c>
      <c r="B2" s="61" t="s">
        <v>32</v>
      </c>
      <c r="C2" s="56" t="s">
        <v>44</v>
      </c>
      <c r="D2" s="63" t="s">
        <v>45</v>
      </c>
      <c r="E2" s="64"/>
      <c r="F2" s="64"/>
      <c r="G2" s="56" t="s">
        <v>46</v>
      </c>
      <c r="H2" s="56" t="s">
        <v>47</v>
      </c>
      <c r="I2" s="6"/>
      <c r="J2" s="6"/>
      <c r="K2" s="6"/>
    </row>
    <row r="3" spans="1:15" ht="13.5" customHeight="1">
      <c r="A3" s="60"/>
      <c r="B3" s="62"/>
      <c r="C3" s="57"/>
      <c r="D3" s="13" t="s">
        <v>48</v>
      </c>
      <c r="E3" s="13" t="s">
        <v>49</v>
      </c>
      <c r="F3" s="13" t="s">
        <v>50</v>
      </c>
      <c r="G3" s="57"/>
      <c r="H3" s="57"/>
      <c r="I3" s="6"/>
      <c r="J3" s="6"/>
      <c r="K3" s="6"/>
    </row>
    <row r="4" spans="1:15" ht="15">
      <c r="A4" s="33">
        <f>ROW()-3</f>
        <v>1</v>
      </c>
      <c r="B4" s="32" t="s">
        <v>122</v>
      </c>
      <c r="C4" s="11">
        <v>123.82</v>
      </c>
      <c r="D4" s="10">
        <f t="shared" ref="D4:D21" si="0">C4*45</f>
        <v>5571.9</v>
      </c>
      <c r="E4" s="10">
        <f t="shared" ref="E4:E21" si="1">C4*45</f>
        <v>5571.9</v>
      </c>
      <c r="F4" s="10">
        <f>D4+E4</f>
        <v>11143.8</v>
      </c>
      <c r="G4" s="15">
        <v>0</v>
      </c>
      <c r="H4" s="10">
        <f>G4*80</f>
        <v>0</v>
      </c>
      <c r="I4" s="6"/>
      <c r="J4" s="6"/>
      <c r="K4" s="6"/>
      <c r="L4" s="6"/>
      <c r="N4" s="6"/>
      <c r="O4" s="6"/>
    </row>
    <row r="5" spans="1:15" ht="15">
      <c r="A5" s="33">
        <f t="shared" ref="A5:A20" si="2">ROW()-3</f>
        <v>2</v>
      </c>
      <c r="B5" s="32" t="s">
        <v>123</v>
      </c>
      <c r="C5" s="17">
        <v>452.58</v>
      </c>
      <c r="D5" s="10">
        <f t="shared" si="0"/>
        <v>20366.099999999999</v>
      </c>
      <c r="E5" s="10">
        <f t="shared" si="1"/>
        <v>20366.099999999999</v>
      </c>
      <c r="F5" s="10">
        <f t="shared" ref="F5:F15" si="3">D5+E5</f>
        <v>40732.199999999997</v>
      </c>
      <c r="G5" s="19">
        <v>0</v>
      </c>
      <c r="H5" s="10">
        <f>G5*80</f>
        <v>0</v>
      </c>
      <c r="I5" s="6"/>
      <c r="J5" s="6"/>
      <c r="K5" s="6"/>
      <c r="L5" s="6"/>
      <c r="N5" s="6"/>
      <c r="O5" s="6"/>
    </row>
    <row r="6" spans="1:15" ht="15">
      <c r="A6" s="33">
        <f t="shared" si="2"/>
        <v>3</v>
      </c>
      <c r="B6" s="32" t="s">
        <v>124</v>
      </c>
      <c r="C6" s="17">
        <v>179.85999999999999</v>
      </c>
      <c r="D6" s="10">
        <f t="shared" si="0"/>
        <v>8093.6999999999989</v>
      </c>
      <c r="E6" s="10">
        <f t="shared" si="1"/>
        <v>8093.6999999999989</v>
      </c>
      <c r="F6" s="10">
        <f t="shared" si="3"/>
        <v>16187.399999999998</v>
      </c>
      <c r="G6" s="19">
        <v>0</v>
      </c>
      <c r="H6" s="10">
        <f t="shared" ref="H6:H20" si="4">G6*80</f>
        <v>0</v>
      </c>
      <c r="I6" s="6"/>
      <c r="J6" s="6"/>
      <c r="K6" s="6"/>
      <c r="L6" s="6"/>
      <c r="N6" s="6"/>
      <c r="O6" s="6"/>
    </row>
    <row r="7" spans="1:15" ht="15">
      <c r="A7" s="33">
        <f t="shared" si="2"/>
        <v>4</v>
      </c>
      <c r="B7" s="32" t="s">
        <v>125</v>
      </c>
      <c r="C7" s="17">
        <v>661.85</v>
      </c>
      <c r="D7" s="10">
        <f t="shared" si="0"/>
        <v>29783.25</v>
      </c>
      <c r="E7" s="10">
        <f t="shared" si="1"/>
        <v>29783.25</v>
      </c>
      <c r="F7" s="10">
        <f t="shared" si="3"/>
        <v>59566.5</v>
      </c>
      <c r="G7" s="19">
        <v>0</v>
      </c>
      <c r="H7" s="10">
        <f>G7*80</f>
        <v>0</v>
      </c>
      <c r="I7" s="6"/>
      <c r="J7" s="6"/>
      <c r="K7" s="6"/>
      <c r="L7" s="6"/>
      <c r="N7" s="6"/>
      <c r="O7" s="6"/>
    </row>
    <row r="8" spans="1:15" ht="15">
      <c r="A8" s="33">
        <f t="shared" si="2"/>
        <v>5</v>
      </c>
      <c r="B8" s="32" t="s">
        <v>126</v>
      </c>
      <c r="C8" s="17">
        <v>272.21999999999997</v>
      </c>
      <c r="D8" s="10">
        <f t="shared" si="0"/>
        <v>12249.899999999998</v>
      </c>
      <c r="E8" s="10">
        <f t="shared" si="1"/>
        <v>12249.899999999998</v>
      </c>
      <c r="F8" s="10">
        <f t="shared" si="3"/>
        <v>24499.799999999996</v>
      </c>
      <c r="G8" s="19">
        <v>0</v>
      </c>
      <c r="H8" s="10">
        <f t="shared" si="4"/>
        <v>0</v>
      </c>
      <c r="I8" s="6"/>
      <c r="J8" s="6"/>
      <c r="K8" s="6"/>
      <c r="L8" s="6"/>
      <c r="N8" s="6"/>
      <c r="O8" s="6"/>
    </row>
    <row r="9" spans="1:15" ht="15">
      <c r="A9" s="33">
        <f t="shared" si="2"/>
        <v>6</v>
      </c>
      <c r="B9" s="32" t="s">
        <v>127</v>
      </c>
      <c r="C9" s="17">
        <v>491.7</v>
      </c>
      <c r="D9" s="10">
        <f t="shared" si="0"/>
        <v>22126.5</v>
      </c>
      <c r="E9" s="10">
        <f t="shared" si="1"/>
        <v>22126.5</v>
      </c>
      <c r="F9" s="10">
        <f t="shared" si="3"/>
        <v>44253</v>
      </c>
      <c r="G9" s="19">
        <v>0</v>
      </c>
      <c r="H9" s="10">
        <f t="shared" si="4"/>
        <v>0</v>
      </c>
      <c r="I9" s="6"/>
      <c r="J9" s="6"/>
      <c r="K9" s="6"/>
      <c r="L9" s="6"/>
      <c r="N9" s="6"/>
      <c r="O9" s="6"/>
    </row>
    <row r="10" spans="1:15" ht="15">
      <c r="A10" s="33">
        <f t="shared" si="2"/>
        <v>7</v>
      </c>
      <c r="B10" s="32" t="s">
        <v>128</v>
      </c>
      <c r="C10" s="17">
        <v>271.93</v>
      </c>
      <c r="D10" s="10">
        <f t="shared" si="0"/>
        <v>12236.85</v>
      </c>
      <c r="E10" s="10">
        <f t="shared" si="1"/>
        <v>12236.85</v>
      </c>
      <c r="F10" s="10">
        <f t="shared" si="3"/>
        <v>24473.7</v>
      </c>
      <c r="G10" s="19">
        <v>0</v>
      </c>
      <c r="H10" s="10">
        <f t="shared" si="4"/>
        <v>0</v>
      </c>
      <c r="I10" s="6"/>
      <c r="J10" s="6"/>
      <c r="K10" s="6"/>
      <c r="L10" s="6"/>
      <c r="N10" s="6"/>
      <c r="O10" s="6"/>
    </row>
    <row r="11" spans="1:15" ht="15">
      <c r="A11" s="33">
        <f t="shared" si="2"/>
        <v>8</v>
      </c>
      <c r="B11" s="32" t="s">
        <v>129</v>
      </c>
      <c r="C11" s="17">
        <v>1600.36</v>
      </c>
      <c r="D11" s="10">
        <f t="shared" si="0"/>
        <v>72016.2</v>
      </c>
      <c r="E11" s="10">
        <f t="shared" si="1"/>
        <v>72016.2</v>
      </c>
      <c r="F11" s="10">
        <f t="shared" si="3"/>
        <v>144032.4</v>
      </c>
      <c r="G11" s="19">
        <v>205.1</v>
      </c>
      <c r="H11" s="10">
        <f t="shared" si="4"/>
        <v>16408</v>
      </c>
      <c r="I11" s="6"/>
      <c r="J11" s="6"/>
      <c r="K11" s="6"/>
      <c r="L11" s="6"/>
      <c r="N11" s="6"/>
      <c r="O11" s="6"/>
    </row>
    <row r="12" spans="1:15" ht="15">
      <c r="A12" s="33">
        <f t="shared" si="2"/>
        <v>9</v>
      </c>
      <c r="B12" s="32" t="s">
        <v>130</v>
      </c>
      <c r="C12" s="17">
        <v>146.5</v>
      </c>
      <c r="D12" s="10">
        <f t="shared" si="0"/>
        <v>6592.5</v>
      </c>
      <c r="E12" s="10">
        <f t="shared" si="1"/>
        <v>6592.5</v>
      </c>
      <c r="F12" s="10">
        <f t="shared" si="3"/>
        <v>13185</v>
      </c>
      <c r="G12" s="19">
        <v>700</v>
      </c>
      <c r="H12" s="10">
        <f t="shared" si="4"/>
        <v>56000</v>
      </c>
      <c r="I12" s="6"/>
      <c r="J12" s="6"/>
      <c r="K12" s="6"/>
      <c r="L12" s="6"/>
      <c r="N12" s="6"/>
      <c r="O12" s="6"/>
    </row>
    <row r="13" spans="1:15" ht="15">
      <c r="A13" s="33">
        <f t="shared" si="2"/>
        <v>10</v>
      </c>
      <c r="B13" s="32" t="s">
        <v>131</v>
      </c>
      <c r="C13" s="17">
        <v>652.38</v>
      </c>
      <c r="D13" s="10">
        <f t="shared" si="0"/>
        <v>29357.1</v>
      </c>
      <c r="E13" s="10">
        <f t="shared" si="1"/>
        <v>29357.1</v>
      </c>
      <c r="F13" s="10">
        <f t="shared" si="3"/>
        <v>58714.2</v>
      </c>
      <c r="G13" s="19">
        <v>230</v>
      </c>
      <c r="H13" s="10">
        <f t="shared" si="4"/>
        <v>18400</v>
      </c>
      <c r="I13" s="6"/>
      <c r="J13" s="6"/>
      <c r="K13" s="6"/>
      <c r="L13" s="6"/>
      <c r="N13" s="6"/>
      <c r="O13" s="6"/>
    </row>
    <row r="14" spans="1:15" ht="15">
      <c r="A14" s="33">
        <f t="shared" si="2"/>
        <v>11</v>
      </c>
      <c r="B14" s="32" t="s">
        <v>132</v>
      </c>
      <c r="C14" s="17">
        <v>65.709999999999994</v>
      </c>
      <c r="D14" s="10">
        <f t="shared" si="0"/>
        <v>2956.95</v>
      </c>
      <c r="E14" s="10">
        <f t="shared" si="1"/>
        <v>2956.95</v>
      </c>
      <c r="F14" s="10">
        <f t="shared" si="3"/>
        <v>5913.9</v>
      </c>
      <c r="G14" s="19">
        <v>0</v>
      </c>
      <c r="H14" s="10">
        <f t="shared" si="4"/>
        <v>0</v>
      </c>
      <c r="I14" s="6"/>
      <c r="J14" s="6"/>
      <c r="K14" s="6"/>
      <c r="L14" s="6"/>
      <c r="N14" s="6"/>
      <c r="O14" s="6"/>
    </row>
    <row r="15" spans="1:15" ht="15">
      <c r="A15" s="33">
        <f t="shared" si="2"/>
        <v>12</v>
      </c>
      <c r="B15" s="32" t="s">
        <v>133</v>
      </c>
      <c r="C15" s="17">
        <v>46.6</v>
      </c>
      <c r="D15" s="10">
        <f t="shared" si="0"/>
        <v>2097</v>
      </c>
      <c r="E15" s="10">
        <f t="shared" si="1"/>
        <v>2097</v>
      </c>
      <c r="F15" s="10">
        <f t="shared" si="3"/>
        <v>4194</v>
      </c>
      <c r="G15" s="19">
        <v>240.2</v>
      </c>
      <c r="H15" s="10">
        <f t="shared" si="4"/>
        <v>19216</v>
      </c>
      <c r="I15" s="6"/>
      <c r="J15" s="6"/>
      <c r="K15" s="6"/>
      <c r="L15" s="6"/>
      <c r="N15" s="6"/>
      <c r="O15" s="6"/>
    </row>
    <row r="16" spans="1:15" ht="15">
      <c r="A16" s="33">
        <f t="shared" si="2"/>
        <v>13</v>
      </c>
      <c r="B16" s="32" t="s">
        <v>134</v>
      </c>
      <c r="C16" s="17">
        <v>1169.913</v>
      </c>
      <c r="D16" s="10">
        <f t="shared" si="0"/>
        <v>52646.084999999999</v>
      </c>
      <c r="E16" s="10">
        <f t="shared" si="1"/>
        <v>52646.084999999999</v>
      </c>
      <c r="F16" s="10">
        <f>D16+E16</f>
        <v>105292.17</v>
      </c>
      <c r="G16" s="19">
        <v>20</v>
      </c>
      <c r="H16" s="10">
        <f t="shared" si="4"/>
        <v>1600</v>
      </c>
      <c r="I16" s="6"/>
      <c r="J16" s="6"/>
      <c r="K16" s="6"/>
      <c r="L16" s="6"/>
      <c r="N16" s="6"/>
      <c r="O16" s="6"/>
    </row>
    <row r="17" spans="1:15" ht="15">
      <c r="A17" s="33">
        <f t="shared" si="2"/>
        <v>14</v>
      </c>
      <c r="B17" s="32" t="s">
        <v>135</v>
      </c>
      <c r="C17" s="17">
        <v>599.84999999999991</v>
      </c>
      <c r="D17" s="10">
        <f t="shared" si="0"/>
        <v>26993.249999999996</v>
      </c>
      <c r="E17" s="10">
        <f t="shared" si="1"/>
        <v>26993.249999999996</v>
      </c>
      <c r="F17" s="10">
        <f t="shared" ref="F17:F20" si="5">D17+E17</f>
        <v>53986.499999999993</v>
      </c>
      <c r="G17" s="19">
        <v>0</v>
      </c>
      <c r="H17" s="10">
        <f>G17*80</f>
        <v>0</v>
      </c>
      <c r="I17" s="6"/>
      <c r="J17" s="6"/>
      <c r="K17" s="6"/>
      <c r="N17" s="6"/>
      <c r="O17" s="6"/>
    </row>
    <row r="18" spans="1:15" ht="15">
      <c r="A18" s="33">
        <f t="shared" si="2"/>
        <v>15</v>
      </c>
      <c r="B18" s="32" t="s">
        <v>136</v>
      </c>
      <c r="C18" s="17">
        <v>513.99</v>
      </c>
      <c r="D18" s="10">
        <f t="shared" si="0"/>
        <v>23129.55</v>
      </c>
      <c r="E18" s="10">
        <f t="shared" si="1"/>
        <v>23129.55</v>
      </c>
      <c r="F18" s="10">
        <f t="shared" si="5"/>
        <v>46259.1</v>
      </c>
      <c r="G18" s="19">
        <v>224.19</v>
      </c>
      <c r="H18" s="10">
        <f t="shared" si="4"/>
        <v>17935.2</v>
      </c>
      <c r="I18" s="6"/>
      <c r="J18" s="6"/>
      <c r="K18" s="6"/>
      <c r="N18" s="6"/>
      <c r="O18" s="6"/>
    </row>
    <row r="19" spans="1:15" ht="15">
      <c r="A19" s="33">
        <f t="shared" si="2"/>
        <v>16</v>
      </c>
      <c r="B19" s="32" t="s">
        <v>137</v>
      </c>
      <c r="C19" s="17">
        <v>2628</v>
      </c>
      <c r="D19" s="10">
        <f t="shared" si="0"/>
        <v>118260</v>
      </c>
      <c r="E19" s="10">
        <f t="shared" si="1"/>
        <v>118260</v>
      </c>
      <c r="F19" s="10">
        <f t="shared" si="5"/>
        <v>236520</v>
      </c>
      <c r="G19" s="19">
        <v>127.07</v>
      </c>
      <c r="H19" s="10">
        <f t="shared" si="4"/>
        <v>10165.599999999999</v>
      </c>
      <c r="I19" s="6"/>
      <c r="J19" s="6"/>
      <c r="K19" s="6"/>
      <c r="N19" s="6"/>
      <c r="O19" s="6"/>
    </row>
    <row r="20" spans="1:15" ht="15">
      <c r="A20" s="33">
        <f t="shared" si="2"/>
        <v>17</v>
      </c>
      <c r="B20" s="32" t="s">
        <v>138</v>
      </c>
      <c r="C20" s="17">
        <v>41.725999999999999</v>
      </c>
      <c r="D20" s="10">
        <f t="shared" si="0"/>
        <v>1877.67</v>
      </c>
      <c r="E20" s="10">
        <f t="shared" si="1"/>
        <v>1877.67</v>
      </c>
      <c r="F20" s="10">
        <f t="shared" si="5"/>
        <v>3755.34</v>
      </c>
      <c r="G20" s="19">
        <v>127.3</v>
      </c>
      <c r="H20" s="10">
        <f t="shared" si="4"/>
        <v>10184</v>
      </c>
      <c r="I20" s="6"/>
      <c r="J20" s="6"/>
      <c r="K20" s="6"/>
      <c r="N20" s="6"/>
      <c r="O20" s="6"/>
    </row>
    <row r="21" spans="1:15" ht="15">
      <c r="A21" s="54" t="s">
        <v>25</v>
      </c>
      <c r="B21" s="55"/>
      <c r="C21" s="18">
        <f>SUM(C4:C20)</f>
        <v>9918.9890000000014</v>
      </c>
      <c r="D21" s="10">
        <f t="shared" si="0"/>
        <v>446354.50500000006</v>
      </c>
      <c r="E21" s="10">
        <f t="shared" si="1"/>
        <v>446354.50500000006</v>
      </c>
      <c r="F21" s="10">
        <f>D21+E21</f>
        <v>892709.01000000013</v>
      </c>
      <c r="G21" s="19">
        <f>SUM(G4:G20)</f>
        <v>1873.86</v>
      </c>
      <c r="H21" s="10">
        <f>G21*80</f>
        <v>149908.79999999999</v>
      </c>
      <c r="I21" s="6"/>
      <c r="J21" s="6"/>
      <c r="K21" s="6"/>
    </row>
  </sheetData>
  <mergeCells count="8">
    <mergeCell ref="A21:B21"/>
    <mergeCell ref="A1:H1"/>
    <mergeCell ref="A2:A3"/>
    <mergeCell ref="B2:B3"/>
    <mergeCell ref="C2:C3"/>
    <mergeCell ref="D2:F2"/>
    <mergeCell ref="G2:G3"/>
    <mergeCell ref="H2:H3"/>
  </mergeCells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</vt:lpstr>
      <vt:lpstr>金新街道</vt:lpstr>
      <vt:lpstr>兴东街道</vt:lpstr>
      <vt:lpstr>西亭镇</vt:lpstr>
      <vt:lpstr>东社镇</vt:lpstr>
      <vt:lpstr>十总镇</vt:lpstr>
      <vt:lpstr>石港镇</vt:lpstr>
      <vt:lpstr>刘桥</vt:lpstr>
      <vt:lpstr>平潮镇</vt:lpstr>
      <vt:lpstr>兴仁镇</vt:lpstr>
      <vt:lpstr>Sheet8</vt:lpstr>
      <vt:lpstr>Sheet9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2021-12-03T07:07:04Z</dcterms:created>
  <dcterms:modified xsi:type="dcterms:W3CDTF">2022-04-01T02:46:45Z</dcterms:modified>
</cp:coreProperties>
</file>