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pc\Desktop\2022秋季离田\"/>
    </mc:Choice>
  </mc:AlternateContent>
  <xr:revisionPtr revIDLastSave="0" documentId="13_ncr:1_{E8E599B3-11BE-4A48-B290-439970E7F4D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汇总" sheetId="1" r:id="rId1"/>
    <sheet name="各镇明细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L9" i="1"/>
  <c r="L10" i="1"/>
  <c r="L11" i="1"/>
  <c r="L12" i="1"/>
  <c r="L13" i="1"/>
  <c r="L16" i="1"/>
  <c r="L17" i="1"/>
  <c r="L8" i="1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36" i="2"/>
  <c r="E137" i="2" a="1"/>
  <c r="E137" i="2" s="1"/>
  <c r="E138" i="2" a="1"/>
  <c r="E138" i="2"/>
  <c r="E139" i="2" a="1"/>
  <c r="E139" i="2" s="1"/>
  <c r="E140" i="2" a="1"/>
  <c r="E140" i="2"/>
  <c r="E141" i="2" a="1"/>
  <c r="E141" i="2" s="1"/>
  <c r="E142" i="2" a="1"/>
  <c r="E142" i="2"/>
  <c r="E143" i="2" a="1"/>
  <c r="E143" i="2" s="1"/>
  <c r="E144" i="2" a="1"/>
  <c r="E144" i="2"/>
  <c r="E145" i="2" a="1"/>
  <c r="E145" i="2" s="1"/>
  <c r="E146" i="2" a="1"/>
  <c r="E146" i="2"/>
  <c r="E147" i="2" a="1"/>
  <c r="E147" i="2" s="1"/>
  <c r="E148" i="2" a="1"/>
  <c r="E148" i="2"/>
  <c r="E149" i="2" a="1"/>
  <c r="E149" i="2" s="1"/>
  <c r="E136" i="2" a="1"/>
  <c r="E136" i="2" s="1"/>
  <c r="D137" i="2" a="1"/>
  <c r="D137" i="2" s="1"/>
  <c r="D138" i="2" a="1"/>
  <c r="D138" i="2"/>
  <c r="D139" i="2" a="1"/>
  <c r="D139" i="2" s="1"/>
  <c r="D140" i="2" a="1"/>
  <c r="D140" i="2"/>
  <c r="D141" i="2" a="1"/>
  <c r="D141" i="2" s="1"/>
  <c r="D142" i="2" a="1"/>
  <c r="D142" i="2"/>
  <c r="D143" i="2" a="1"/>
  <c r="D143" i="2" s="1"/>
  <c r="D144" i="2" a="1"/>
  <c r="D144" i="2"/>
  <c r="D145" i="2" a="1"/>
  <c r="D145" i="2" s="1"/>
  <c r="D146" i="2" a="1"/>
  <c r="D146" i="2"/>
  <c r="D147" i="2" a="1"/>
  <c r="D147" i="2" s="1"/>
  <c r="D148" i="2" a="1"/>
  <c r="D148" i="2"/>
  <c r="D149" i="2" a="1"/>
  <c r="D149" i="2" s="1"/>
  <c r="D136" i="2" a="1"/>
  <c r="D136" i="2" s="1"/>
  <c r="H137" i="2" a="1"/>
  <c r="H137" i="2" s="1"/>
  <c r="H138" i="2" a="1"/>
  <c r="H138" i="2"/>
  <c r="H139" i="2" a="1"/>
  <c r="H139" i="2" s="1"/>
  <c r="H140" i="2" a="1"/>
  <c r="H140" i="2" s="1"/>
  <c r="H141" i="2" a="1"/>
  <c r="H141" i="2" s="1"/>
  <c r="H142" i="2" a="1"/>
  <c r="H142" i="2" s="1"/>
  <c r="H143" i="2" a="1"/>
  <c r="H143" i="2" s="1"/>
  <c r="H144" i="2" a="1"/>
  <c r="H144" i="2"/>
  <c r="H145" i="2" a="1"/>
  <c r="H145" i="2" s="1"/>
  <c r="H146" i="2" a="1"/>
  <c r="H146" i="2"/>
  <c r="H147" i="2" a="1"/>
  <c r="H147" i="2" s="1"/>
  <c r="H148" i="2" a="1"/>
  <c r="H148" i="2" s="1"/>
  <c r="H149" i="2" a="1"/>
  <c r="H149" i="2" s="1"/>
  <c r="H136" i="2" a="1"/>
  <c r="H136" i="2" s="1"/>
  <c r="G150" i="2"/>
  <c r="C150" i="2"/>
  <c r="D150" i="2" s="1"/>
  <c r="H117" i="2" a="1"/>
  <c r="H117" i="2"/>
  <c r="H118" i="2" a="1"/>
  <c r="H118" i="2" s="1"/>
  <c r="H119" i="2" a="1"/>
  <c r="H119" i="2"/>
  <c r="H120" i="2" a="1"/>
  <c r="H120" i="2" s="1"/>
  <c r="H121" i="2" a="1"/>
  <c r="H121" i="2"/>
  <c r="H122" i="2" a="1"/>
  <c r="H122" i="2" s="1"/>
  <c r="H123" i="2" a="1"/>
  <c r="H123" i="2" s="1"/>
  <c r="H124" i="2" a="1"/>
  <c r="H124" i="2" s="1"/>
  <c r="H125" i="2" a="1"/>
  <c r="H125" i="2"/>
  <c r="H126" i="2" a="1"/>
  <c r="H126" i="2" s="1"/>
  <c r="H127" i="2" a="1"/>
  <c r="H127" i="2"/>
  <c r="H128" i="2" a="1"/>
  <c r="H128" i="2" s="1"/>
  <c r="H129" i="2" a="1"/>
  <c r="H129" i="2" s="1"/>
  <c r="H116" i="2" a="1"/>
  <c r="H116" i="2"/>
  <c r="H115" i="2" a="1"/>
  <c r="H115" i="2" s="1"/>
  <c r="H114" i="2" a="1"/>
  <c r="H114" i="2" s="1"/>
  <c r="G130" i="2"/>
  <c r="G90" i="2"/>
  <c r="G69" i="2"/>
  <c r="G58" i="2"/>
  <c r="G38" i="2"/>
  <c r="F119" i="2"/>
  <c r="F127" i="2"/>
  <c r="F114" i="2"/>
  <c r="E115" i="2" a="1"/>
  <c r="E115" i="2" s="1"/>
  <c r="F115" i="2" s="1"/>
  <c r="E116" i="2" a="1"/>
  <c r="E116" i="2" s="1"/>
  <c r="E117" i="2" a="1"/>
  <c r="E117" i="2" s="1"/>
  <c r="E118" i="2" a="1"/>
  <c r="E118" i="2" s="1"/>
  <c r="E119" i="2" a="1"/>
  <c r="E119" i="2" s="1"/>
  <c r="E120" i="2" a="1"/>
  <c r="E120" i="2"/>
  <c r="E121" i="2" a="1"/>
  <c r="E121" i="2" s="1"/>
  <c r="E122" i="2" a="1"/>
  <c r="E122" i="2"/>
  <c r="E123" i="2" a="1"/>
  <c r="E123" i="2" s="1"/>
  <c r="F123" i="2" s="1"/>
  <c r="E124" i="2" a="1"/>
  <c r="E124" i="2" s="1"/>
  <c r="E125" i="2" a="1"/>
  <c r="E125" i="2" s="1"/>
  <c r="E126" i="2" a="1"/>
  <c r="E126" i="2" s="1"/>
  <c r="E127" i="2" a="1"/>
  <c r="E127" i="2" s="1"/>
  <c r="E128" i="2" a="1"/>
  <c r="E128" i="2"/>
  <c r="E129" i="2" a="1"/>
  <c r="E129" i="2" s="1"/>
  <c r="E114" i="2" a="1"/>
  <c r="E114" i="2" s="1"/>
  <c r="D115" i="2" a="1"/>
  <c r="D115" i="2" s="1"/>
  <c r="D116" i="2" a="1"/>
  <c r="D116" i="2" s="1"/>
  <c r="D117" i="2" a="1"/>
  <c r="D117" i="2" s="1"/>
  <c r="F117" i="2" s="1"/>
  <c r="D118" i="2" a="1"/>
  <c r="D118" i="2"/>
  <c r="F118" i="2" s="1"/>
  <c r="D119" i="2" a="1"/>
  <c r="D119" i="2" s="1"/>
  <c r="D120" i="2" a="1"/>
  <c r="D120" i="2"/>
  <c r="F120" i="2" s="1"/>
  <c r="D121" i="2" a="1"/>
  <c r="D121" i="2" s="1"/>
  <c r="F121" i="2" s="1"/>
  <c r="D122" i="2" a="1"/>
  <c r="D122" i="2" s="1"/>
  <c r="F122" i="2" s="1"/>
  <c r="D123" i="2" a="1"/>
  <c r="D123" i="2" s="1"/>
  <c r="D124" i="2" a="1"/>
  <c r="D124" i="2" s="1"/>
  <c r="F124" i="2" s="1"/>
  <c r="D125" i="2" a="1"/>
  <c r="D125" i="2" s="1"/>
  <c r="F125" i="2" s="1"/>
  <c r="D126" i="2" a="1"/>
  <c r="D126" i="2"/>
  <c r="F126" i="2" s="1"/>
  <c r="D127" i="2" a="1"/>
  <c r="D127" i="2" s="1"/>
  <c r="D128" i="2" a="1"/>
  <c r="D128" i="2"/>
  <c r="F128" i="2" s="1"/>
  <c r="D129" i="2" a="1"/>
  <c r="D129" i="2" s="1"/>
  <c r="F129" i="2" s="1"/>
  <c r="D114" i="2" a="1"/>
  <c r="D114" i="2" s="1"/>
  <c r="C130" i="2"/>
  <c r="E130" i="2" s="1"/>
  <c r="F116" i="2" l="1"/>
  <c r="E150" i="2"/>
  <c r="F150" i="2" s="1"/>
  <c r="H150" i="2"/>
  <c r="H130" i="2"/>
  <c r="D130" i="2"/>
  <c r="F130" i="2" s="1"/>
  <c r="E97" i="2" l="1" a="1"/>
  <c r="E97" i="2" s="1"/>
  <c r="E98" i="2" a="1"/>
  <c r="E98" i="2"/>
  <c r="E99" i="2" a="1"/>
  <c r="E99" i="2" s="1"/>
  <c r="E100" i="2" a="1"/>
  <c r="E100" i="2" s="1"/>
  <c r="E101" i="2" a="1"/>
  <c r="E101" i="2" s="1"/>
  <c r="E102" i="2" a="1"/>
  <c r="E102" i="2" s="1"/>
  <c r="E103" i="2" a="1"/>
  <c r="E103" i="2" s="1"/>
  <c r="E104" i="2" a="1"/>
  <c r="E104" i="2" s="1"/>
  <c r="E105" i="2" a="1"/>
  <c r="E105" i="2" s="1"/>
  <c r="E106" i="2" a="1"/>
  <c r="E106" i="2" s="1"/>
  <c r="E107" i="2" a="1"/>
  <c r="E107" i="2" s="1"/>
  <c r="E96" i="2" a="1"/>
  <c r="E96" i="2" s="1"/>
  <c r="D97" i="2" a="1"/>
  <c r="D97" i="2" s="1"/>
  <c r="D98" i="2" a="1"/>
  <c r="D98" i="2" s="1"/>
  <c r="D99" i="2" a="1"/>
  <c r="D99" i="2" s="1"/>
  <c r="D100" i="2" a="1"/>
  <c r="D100" i="2"/>
  <c r="D101" i="2" a="1"/>
  <c r="D101" i="2" s="1"/>
  <c r="D102" i="2" a="1"/>
  <c r="D102" i="2" s="1"/>
  <c r="D103" i="2" a="1"/>
  <c r="D103" i="2" s="1"/>
  <c r="D104" i="2" a="1"/>
  <c r="D104" i="2" s="1"/>
  <c r="D105" i="2" a="1"/>
  <c r="D105" i="2" s="1"/>
  <c r="D106" i="2" a="1"/>
  <c r="D106" i="2" s="1"/>
  <c r="D107" i="2" a="1"/>
  <c r="D107" i="2" s="1"/>
  <c r="F107" i="2" s="1"/>
  <c r="D96" i="2" a="1"/>
  <c r="D96" i="2" s="1"/>
  <c r="C108" i="2"/>
  <c r="E108" i="2" s="1"/>
  <c r="G108" i="2"/>
  <c r="H108" i="2"/>
  <c r="D89" i="2" a="1"/>
  <c r="D89" i="2" s="1"/>
  <c r="E89" i="2" a="1"/>
  <c r="E89" i="2" s="1"/>
  <c r="D88" i="2" a="1"/>
  <c r="D88" i="2" s="1"/>
  <c r="E88" i="2" a="1"/>
  <c r="E88" i="2" s="1"/>
  <c r="H89" i="2" a="1"/>
  <c r="H89" i="2" s="1"/>
  <c r="E76" i="2" a="1"/>
  <c r="E76" i="2" s="1"/>
  <c r="E77" i="2" a="1"/>
  <c r="E77" i="2" s="1"/>
  <c r="E78" i="2" a="1"/>
  <c r="E78" i="2" s="1"/>
  <c r="E79" i="2" a="1"/>
  <c r="E79" i="2" s="1"/>
  <c r="E80" i="2" a="1"/>
  <c r="E80" i="2" s="1"/>
  <c r="E81" i="2" a="1"/>
  <c r="E81" i="2" s="1"/>
  <c r="E82" i="2" a="1"/>
  <c r="E82" i="2" s="1"/>
  <c r="E83" i="2" a="1"/>
  <c r="E83" i="2" s="1"/>
  <c r="E84" i="2" a="1"/>
  <c r="E84" i="2" s="1"/>
  <c r="E85" i="2" a="1"/>
  <c r="E85" i="2"/>
  <c r="E86" i="2" a="1"/>
  <c r="E86" i="2" s="1"/>
  <c r="E87" i="2" a="1"/>
  <c r="E87" i="2" s="1"/>
  <c r="E75" i="2" a="1"/>
  <c r="E75" i="2" s="1"/>
  <c r="D76" i="2" a="1"/>
  <c r="D76" i="2" s="1"/>
  <c r="D77" i="2" a="1"/>
  <c r="D77" i="2" s="1"/>
  <c r="D78" i="2" a="1"/>
  <c r="D78" i="2" s="1"/>
  <c r="D79" i="2" a="1"/>
  <c r="D79" i="2" s="1"/>
  <c r="D80" i="2" a="1"/>
  <c r="D80" i="2" s="1"/>
  <c r="D81" i="2" a="1"/>
  <c r="D81" i="2" s="1"/>
  <c r="D82" i="2" a="1"/>
  <c r="D82" i="2" s="1"/>
  <c r="D83" i="2" a="1"/>
  <c r="D83" i="2"/>
  <c r="D84" i="2" a="1"/>
  <c r="D84" i="2" s="1"/>
  <c r="D85" i="2" a="1"/>
  <c r="D85" i="2" s="1"/>
  <c r="D86" i="2" a="1"/>
  <c r="D86" i="2" s="1"/>
  <c r="D87" i="2" a="1"/>
  <c r="D87" i="2" s="1"/>
  <c r="D75" i="2" a="1"/>
  <c r="D75" i="2" s="1"/>
  <c r="C90" i="2"/>
  <c r="E90" i="2" s="1"/>
  <c r="H65" i="2" a="1"/>
  <c r="H65" i="2" s="1"/>
  <c r="H66" i="2" a="1"/>
  <c r="H66" i="2" s="1"/>
  <c r="H67" i="2" a="1"/>
  <c r="H67" i="2" s="1"/>
  <c r="H68" i="2" a="1"/>
  <c r="H68" i="2" s="1"/>
  <c r="H64" i="2" a="1"/>
  <c r="H64" i="2" s="1"/>
  <c r="E65" i="2" a="1"/>
  <c r="E65" i="2" s="1"/>
  <c r="E66" i="2" a="1"/>
  <c r="E66" i="2" s="1"/>
  <c r="E67" i="2" a="1"/>
  <c r="E67" i="2" s="1"/>
  <c r="E68" i="2" a="1"/>
  <c r="E68" i="2" s="1"/>
  <c r="E64" i="2" a="1"/>
  <c r="E64" i="2" s="1"/>
  <c r="D67" i="2" a="1"/>
  <c r="D67" i="2" s="1"/>
  <c r="D65" i="2" a="1"/>
  <c r="D65" i="2" s="1"/>
  <c r="D66" i="2" a="1"/>
  <c r="D66" i="2" s="1"/>
  <c r="D68" i="2" a="1"/>
  <c r="D68" i="2" s="1"/>
  <c r="D64" i="2" a="1"/>
  <c r="D64" i="2" s="1"/>
  <c r="C69" i="2"/>
  <c r="D69" i="2" s="1"/>
  <c r="H45" i="2" a="1"/>
  <c r="H45" i="2" s="1"/>
  <c r="H46" i="2" a="1"/>
  <c r="H46" i="2" s="1"/>
  <c r="H47" i="2" a="1"/>
  <c r="H47" i="2" s="1"/>
  <c r="H48" i="2" a="1"/>
  <c r="H48" i="2" s="1"/>
  <c r="H49" i="2" a="1"/>
  <c r="H49" i="2" s="1"/>
  <c r="H50" i="2" a="1"/>
  <c r="H50" i="2" s="1"/>
  <c r="H51" i="2" a="1"/>
  <c r="H51" i="2" s="1"/>
  <c r="H52" i="2" a="1"/>
  <c r="H52" i="2" s="1"/>
  <c r="H53" i="2" a="1"/>
  <c r="H53" i="2" s="1"/>
  <c r="H54" i="2" a="1"/>
  <c r="H54" i="2" s="1"/>
  <c r="H55" i="2" a="1"/>
  <c r="H55" i="2" s="1"/>
  <c r="H56" i="2" a="1"/>
  <c r="H56" i="2" s="1"/>
  <c r="H57" i="2" a="1"/>
  <c r="H57" i="2" s="1"/>
  <c r="H44" i="2" a="1"/>
  <c r="H44" i="2" s="1"/>
  <c r="E45" i="2" a="1"/>
  <c r="E45" i="2" s="1"/>
  <c r="E46" i="2" a="1"/>
  <c r="E46" i="2" s="1"/>
  <c r="E47" i="2" a="1"/>
  <c r="E47" i="2" s="1"/>
  <c r="E48" i="2" a="1"/>
  <c r="E48" i="2" s="1"/>
  <c r="E49" i="2" a="1"/>
  <c r="E49" i="2" s="1"/>
  <c r="E50" i="2" a="1"/>
  <c r="E50" i="2" s="1"/>
  <c r="E51" i="2" a="1"/>
  <c r="E51" i="2" s="1"/>
  <c r="E52" i="2" a="1"/>
  <c r="E52" i="2" s="1"/>
  <c r="E53" i="2" a="1"/>
  <c r="E53" i="2" s="1"/>
  <c r="E54" i="2" a="1"/>
  <c r="E54" i="2" s="1"/>
  <c r="E55" i="2" a="1"/>
  <c r="E55" i="2" s="1"/>
  <c r="E56" i="2" a="1"/>
  <c r="E56" i="2" s="1"/>
  <c r="E57" i="2" a="1"/>
  <c r="E57" i="2" s="1"/>
  <c r="E44" i="2" a="1"/>
  <c r="E44" i="2" s="1"/>
  <c r="D45" i="2" a="1"/>
  <c r="D45" i="2" s="1"/>
  <c r="D46" i="2" a="1"/>
  <c r="D46" i="2" s="1"/>
  <c r="D47" i="2" a="1"/>
  <c r="D47" i="2" s="1"/>
  <c r="D48" i="2" a="1"/>
  <c r="D48" i="2" s="1"/>
  <c r="D49" i="2" a="1"/>
  <c r="D49" i="2" s="1"/>
  <c r="D50" i="2" a="1"/>
  <c r="D50" i="2" s="1"/>
  <c r="D51" i="2" a="1"/>
  <c r="D51" i="2" s="1"/>
  <c r="D52" i="2" a="1"/>
  <c r="D52" i="2" s="1"/>
  <c r="D53" i="2" a="1"/>
  <c r="D53" i="2" s="1"/>
  <c r="D54" i="2" a="1"/>
  <c r="D54" i="2" s="1"/>
  <c r="D55" i="2" a="1"/>
  <c r="D55" i="2" s="1"/>
  <c r="D56" i="2" a="1"/>
  <c r="D56" i="2" s="1"/>
  <c r="D57" i="2" a="1"/>
  <c r="D57" i="2" s="1"/>
  <c r="D44" i="2" a="1"/>
  <c r="D44" i="2" s="1"/>
  <c r="C58" i="2"/>
  <c r="E58" i="2" s="1"/>
  <c r="E29" i="2"/>
  <c r="E30" i="2"/>
  <c r="E31" i="2"/>
  <c r="E32" i="2"/>
  <c r="E33" i="2"/>
  <c r="E34" i="2"/>
  <c r="E35" i="2"/>
  <c r="E36" i="2"/>
  <c r="E37" i="2"/>
  <c r="D29" i="2"/>
  <c r="F29" i="2" s="1"/>
  <c r="D30" i="2"/>
  <c r="D31" i="2"/>
  <c r="D32" i="2"/>
  <c r="D33" i="2"/>
  <c r="F33" i="2" s="1"/>
  <c r="D34" i="2"/>
  <c r="D35" i="2"/>
  <c r="D36" i="2"/>
  <c r="D37" i="2"/>
  <c r="F37" i="2" s="1"/>
  <c r="H29" i="2"/>
  <c r="H30" i="2"/>
  <c r="H31" i="2"/>
  <c r="H32" i="2"/>
  <c r="H33" i="2"/>
  <c r="H34" i="2"/>
  <c r="H35" i="2"/>
  <c r="H36" i="2"/>
  <c r="H37" i="2"/>
  <c r="H28" i="2"/>
  <c r="H27" i="2"/>
  <c r="C38" i="2"/>
  <c r="D38" i="2" s="1"/>
  <c r="E28" i="2"/>
  <c r="D28" i="2"/>
  <c r="E27" i="2"/>
  <c r="D27" i="2"/>
  <c r="H20" i="2"/>
  <c r="H19" i="2"/>
  <c r="C21" i="2"/>
  <c r="E21" i="2" s="1"/>
  <c r="E19" i="2"/>
  <c r="E20" i="2"/>
  <c r="D19" i="2"/>
  <c r="D20" i="2"/>
  <c r="G21" i="2"/>
  <c r="H18" i="2"/>
  <c r="H21" i="2" s="1"/>
  <c r="E18" i="2"/>
  <c r="D18" i="2"/>
  <c r="G12" i="2"/>
  <c r="C12" i="2"/>
  <c r="D12" i="2" s="1"/>
  <c r="H11" i="2"/>
  <c r="H12" i="2" s="1"/>
  <c r="E11" i="2"/>
  <c r="D11" i="2"/>
  <c r="E4" i="2"/>
  <c r="D4" i="2"/>
  <c r="F82" i="2" l="1"/>
  <c r="F78" i="2"/>
  <c r="F75" i="2"/>
  <c r="F105" i="2"/>
  <c r="F104" i="2"/>
  <c r="F101" i="2"/>
  <c r="F98" i="2"/>
  <c r="F99" i="2"/>
  <c r="F84" i="2"/>
  <c r="F81" i="2"/>
  <c r="F106" i="2"/>
  <c r="F103" i="2"/>
  <c r="F100" i="2"/>
  <c r="F97" i="2"/>
  <c r="F87" i="2"/>
  <c r="F83" i="2"/>
  <c r="F80" i="2"/>
  <c r="F76" i="2"/>
  <c r="F65" i="2"/>
  <c r="F96" i="2"/>
  <c r="F102" i="2"/>
  <c r="F85" i="2"/>
  <c r="F77" i="2"/>
  <c r="F86" i="2"/>
  <c r="F53" i="2"/>
  <c r="F79" i="2"/>
  <c r="F89" i="2"/>
  <c r="F49" i="2"/>
  <c r="F56" i="2"/>
  <c r="F52" i="2"/>
  <c r="F45" i="2"/>
  <c r="F67" i="2"/>
  <c r="F88" i="2"/>
  <c r="F34" i="2"/>
  <c r="F30" i="2"/>
  <c r="F55" i="2"/>
  <c r="F51" i="2"/>
  <c r="D108" i="2"/>
  <c r="F108" i="2" s="1"/>
  <c r="F47" i="2"/>
  <c r="F64" i="2"/>
  <c r="F68" i="2"/>
  <c r="F66" i="2"/>
  <c r="F44" i="2"/>
  <c r="F50" i="2"/>
  <c r="F35" i="2"/>
  <c r="F31" i="2"/>
  <c r="F54" i="2"/>
  <c r="F46" i="2"/>
  <c r="D90" i="2"/>
  <c r="F90" i="2" s="1"/>
  <c r="H90" i="2"/>
  <c r="F57" i="2"/>
  <c r="E69" i="2"/>
  <c r="F69" i="2" s="1"/>
  <c r="F48" i="2"/>
  <c r="H38" i="2"/>
  <c r="F36" i="2"/>
  <c r="F32" i="2"/>
  <c r="H69" i="2"/>
  <c r="H58" i="2"/>
  <c r="D58" i="2"/>
  <c r="F58" i="2" s="1"/>
  <c r="F27" i="2"/>
  <c r="F20" i="2"/>
  <c r="F19" i="2"/>
  <c r="E38" i="2"/>
  <c r="F38" i="2" s="1"/>
  <c r="F28" i="2"/>
  <c r="F11" i="2"/>
  <c r="F18" i="2"/>
  <c r="D21" i="2"/>
  <c r="F21" i="2" s="1"/>
  <c r="E12" i="2"/>
  <c r="F12" i="2" s="1"/>
  <c r="F18" i="1" l="1"/>
  <c r="I18" i="1"/>
  <c r="H18" i="1"/>
  <c r="G15" i="1" a="1"/>
  <c r="G15" i="1" s="1"/>
  <c r="L15" i="1" s="1"/>
  <c r="I16" i="1" a="1"/>
  <c r="I16" i="1" s="1"/>
  <c r="I17" i="1" a="1"/>
  <c r="I17" i="1" s="1"/>
  <c r="I10" i="1" a="1"/>
  <c r="I10" i="1" s="1"/>
  <c r="I11" i="1" a="1"/>
  <c r="I11" i="1"/>
  <c r="I12" i="1" a="1"/>
  <c r="I12" i="1" s="1"/>
  <c r="I13" i="1" a="1"/>
  <c r="I13" i="1"/>
  <c r="I14" i="1" a="1"/>
  <c r="I14" i="1" s="1"/>
  <c r="I15" i="1" a="1"/>
  <c r="I15" i="1"/>
  <c r="I9" i="1" a="1"/>
  <c r="I9" i="1" s="1"/>
  <c r="I8" i="1" a="1"/>
  <c r="I8" i="1" s="1"/>
  <c r="G16" i="1" a="1"/>
  <c r="G16" i="1"/>
  <c r="G14" i="1" l="1" a="1"/>
  <c r="G14" i="1" s="1"/>
  <c r="E18" i="1"/>
  <c r="D18" i="1"/>
  <c r="G10" i="1" a="1"/>
  <c r="G10" i="1" s="1"/>
  <c r="G11" i="1" a="1"/>
  <c r="G11" i="1" s="1"/>
  <c r="G12" i="1" a="1"/>
  <c r="G12" i="1" s="1"/>
  <c r="G13" i="1" a="1"/>
  <c r="G13" i="1" s="1"/>
  <c r="G17" i="1" a="1"/>
  <c r="G17" i="1"/>
  <c r="G9" i="1" a="1"/>
  <c r="G9" i="1" s="1"/>
  <c r="G8" i="1" a="1"/>
  <c r="G8" i="1" s="1"/>
  <c r="L14" i="1" l="1"/>
  <c r="L18" i="1"/>
  <c r="G5" i="2"/>
  <c r="C5" i="2"/>
  <c r="H4" i="2"/>
  <c r="H5" i="2" s="1"/>
  <c r="F4" i="2"/>
  <c r="C18" i="1"/>
  <c r="B18" i="1"/>
  <c r="D5" i="2" l="1"/>
  <c r="E5" i="2"/>
  <c r="F5" i="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<sst xmlns="http://schemas.openxmlformats.org/spreadsheetml/2006/main" count="230" uniqueCount="134">
  <si>
    <t>镇（街道）</t>
  </si>
  <si>
    <t>区巡查督查日检查单汇总抵扣资金（元）</t>
  </si>
  <si>
    <t>复核后其它抵扣资金（元）</t>
  </si>
  <si>
    <t>实际补贴金额（元）</t>
  </si>
  <si>
    <t>合计</t>
  </si>
  <si>
    <r>
      <rPr>
        <sz val="11"/>
        <rFont val="黑体"/>
        <charset val="134"/>
      </rPr>
      <t>序号</t>
    </r>
  </si>
  <si>
    <r>
      <rPr>
        <sz val="11"/>
        <color theme="1"/>
        <rFont val="宋体"/>
        <charset val="134"/>
      </rPr>
      <t>申报主体</t>
    </r>
  </si>
  <si>
    <r>
      <rPr>
        <sz val="11"/>
        <color rgb="FF000000"/>
        <rFont val="黑体"/>
        <charset val="134"/>
      </rPr>
      <t>离田面积（亩）</t>
    </r>
  </si>
  <si>
    <r>
      <rPr>
        <sz val="11"/>
        <color theme="1"/>
        <rFont val="宋体"/>
        <charset val="134"/>
      </rPr>
      <t>补助资金（元）</t>
    </r>
  </si>
  <si>
    <r>
      <rPr>
        <sz val="11"/>
        <color rgb="FF000000"/>
        <rFont val="黑体"/>
        <charset val="134"/>
      </rPr>
      <t>外运秸秆量（吨）</t>
    </r>
  </si>
  <si>
    <r>
      <rPr>
        <sz val="11"/>
        <color rgb="FF000000"/>
        <rFont val="黑体"/>
        <charset val="134"/>
      </rPr>
      <t>补助资金（元）</t>
    </r>
  </si>
  <si>
    <r>
      <rPr>
        <sz val="11"/>
        <color rgb="FF000000"/>
        <rFont val="黑体"/>
        <charset val="134"/>
      </rPr>
      <t>区级</t>
    </r>
  </si>
  <si>
    <r>
      <rPr>
        <sz val="11"/>
        <color rgb="FF000000"/>
        <rFont val="黑体"/>
        <charset val="134"/>
      </rPr>
      <t>小计</t>
    </r>
  </si>
  <si>
    <t>九总渡村</t>
  </si>
  <si>
    <t>龙坝村</t>
  </si>
  <si>
    <t>西亭居</t>
  </si>
  <si>
    <t>草庙村</t>
  </si>
  <si>
    <t>西禅寺村</t>
  </si>
  <si>
    <t>亭东村</t>
  </si>
  <si>
    <t>李庄村</t>
  </si>
  <si>
    <t>八总桥村</t>
  </si>
  <si>
    <t>同乐村</t>
  </si>
  <si>
    <t>华芦村</t>
  </si>
  <si>
    <t>纱场居</t>
  </si>
  <si>
    <t>白龙庙居</t>
  </si>
  <si>
    <t>陈墩村</t>
  </si>
  <si>
    <t>东社居</t>
  </si>
  <si>
    <t>福利村</t>
  </si>
  <si>
    <t>横马村</t>
  </si>
  <si>
    <t>滥港桥村</t>
  </si>
  <si>
    <t>平和村</t>
  </si>
  <si>
    <t>唐洪村</t>
  </si>
  <si>
    <t>香台村</t>
  </si>
  <si>
    <t>兴隆灶村</t>
  </si>
  <si>
    <t>严北村</t>
  </si>
  <si>
    <t>中和村</t>
  </si>
  <si>
    <t>东场村</t>
  </si>
  <si>
    <t>新雁村</t>
  </si>
  <si>
    <t>骑北村</t>
  </si>
  <si>
    <t>刘桥社区</t>
  </si>
  <si>
    <t>尹家园村</t>
  </si>
  <si>
    <t>赵坊村</t>
  </si>
  <si>
    <t>花坝村</t>
  </si>
  <si>
    <t>颜港村</t>
  </si>
  <si>
    <t>三港村</t>
  </si>
  <si>
    <t>任口村</t>
  </si>
  <si>
    <t>赵甸居</t>
  </si>
  <si>
    <t>国道村</t>
  </si>
  <si>
    <t>新生村</t>
  </si>
  <si>
    <t>金桥村</t>
  </si>
  <si>
    <t>甸北村</t>
  </si>
  <si>
    <t>横港居</t>
  </si>
  <si>
    <t>兴仁村</t>
  </si>
  <si>
    <t>葛长路</t>
  </si>
  <si>
    <t>李家楼</t>
  </si>
  <si>
    <t>长林桥</t>
  </si>
  <si>
    <t>丁涧店</t>
  </si>
  <si>
    <t>酒店居</t>
  </si>
  <si>
    <t>第三方审核</t>
    <phoneticPr fontId="15" type="noConversion"/>
  </si>
  <si>
    <t>区复核</t>
    <phoneticPr fontId="15" type="noConversion"/>
  </si>
  <si>
    <t>离田面积（亩）</t>
    <phoneticPr fontId="15" type="noConversion"/>
  </si>
  <si>
    <t>外运企业秸秆量（吨）</t>
    <phoneticPr fontId="15" type="noConversion"/>
  </si>
  <si>
    <r>
      <t>通州区</t>
    </r>
    <r>
      <rPr>
        <sz val="18"/>
        <color theme="1"/>
        <rFont val="Times New Roman"/>
        <family val="1"/>
      </rPr>
      <t>2022</t>
    </r>
    <r>
      <rPr>
        <sz val="18"/>
        <color theme="1"/>
        <rFont val="方正小标宋_GBK"/>
        <charset val="134"/>
      </rPr>
      <t>年秋季秸秆离田、运输补助公示表</t>
    </r>
    <phoneticPr fontId="15" type="noConversion"/>
  </si>
  <si>
    <t>金沙街道</t>
    <phoneticPr fontId="18" type="noConversion"/>
  </si>
  <si>
    <t>金新街道</t>
    <phoneticPr fontId="18" type="noConversion"/>
  </si>
  <si>
    <t>兴东街道</t>
    <phoneticPr fontId="18" type="noConversion"/>
  </si>
  <si>
    <t>西亭镇</t>
    <phoneticPr fontId="18" type="noConversion"/>
  </si>
  <si>
    <t>东社镇</t>
    <phoneticPr fontId="18" type="noConversion"/>
  </si>
  <si>
    <t>十总镇</t>
    <phoneticPr fontId="18" type="noConversion"/>
  </si>
  <si>
    <t>石港镇</t>
    <phoneticPr fontId="18" type="noConversion"/>
  </si>
  <si>
    <t>刘桥镇</t>
    <phoneticPr fontId="18" type="noConversion"/>
  </si>
  <si>
    <t>平潮镇</t>
    <phoneticPr fontId="18" type="noConversion"/>
  </si>
  <si>
    <t>兴仁镇</t>
    <phoneticPr fontId="18" type="noConversion"/>
  </si>
  <si>
    <t>补贴金额（元）（45元/亩）</t>
    <phoneticPr fontId="15" type="noConversion"/>
  </si>
  <si>
    <t>补贴金额（元）（80元/吨）</t>
    <phoneticPr fontId="15" type="noConversion"/>
  </si>
  <si>
    <t>镇上报</t>
    <phoneticPr fontId="15" type="noConversion"/>
  </si>
  <si>
    <r>
      <rPr>
        <b/>
        <sz val="14"/>
        <color rgb="FF000000"/>
        <rFont val="宋体"/>
        <charset val="134"/>
      </rPr>
      <t>金沙街道</t>
    </r>
    <r>
      <rPr>
        <b/>
        <sz val="14"/>
        <color rgb="FF000000"/>
        <rFont val="Times New Roman"/>
        <family val="1"/>
      </rPr>
      <t>2022</t>
    </r>
    <r>
      <rPr>
        <b/>
        <sz val="14"/>
        <color rgb="FF000000"/>
        <rFont val="宋体"/>
        <charset val="134"/>
      </rPr>
      <t>年</t>
    </r>
    <r>
      <rPr>
        <b/>
        <sz val="14"/>
        <color rgb="FF000000"/>
        <rFont val="宋体"/>
        <family val="1"/>
        <charset val="134"/>
      </rPr>
      <t>秋</t>
    </r>
    <r>
      <rPr>
        <b/>
        <sz val="14"/>
        <color rgb="FF000000"/>
        <rFont val="宋体"/>
        <charset val="134"/>
      </rPr>
      <t>季秸秆离田补助公示明细表</t>
    </r>
    <phoneticPr fontId="18" type="noConversion"/>
  </si>
  <si>
    <r>
      <rPr>
        <sz val="11"/>
        <color rgb="FF000000"/>
        <rFont val="黑体"/>
        <charset val="134"/>
      </rPr>
      <t>镇</t>
    </r>
    <r>
      <rPr>
        <sz val="11"/>
        <color rgb="FF000000"/>
        <rFont val="黑体"/>
        <family val="1"/>
        <charset val="134"/>
      </rPr>
      <t>村</t>
    </r>
    <r>
      <rPr>
        <sz val="11"/>
        <color rgb="FF000000"/>
        <rFont val="黑体"/>
        <charset val="134"/>
      </rPr>
      <t>级</t>
    </r>
    <phoneticPr fontId="18" type="noConversion"/>
  </si>
  <si>
    <t>金北村</t>
    <phoneticPr fontId="18" type="noConversion"/>
  </si>
  <si>
    <r>
      <rPr>
        <b/>
        <sz val="14"/>
        <color rgb="FF000000"/>
        <rFont val="宋体"/>
        <charset val="134"/>
      </rPr>
      <t>金</t>
    </r>
    <r>
      <rPr>
        <b/>
        <sz val="14"/>
        <color rgb="FF000000"/>
        <rFont val="宋体"/>
        <family val="1"/>
        <charset val="134"/>
      </rPr>
      <t>新</t>
    </r>
    <r>
      <rPr>
        <b/>
        <sz val="14"/>
        <color rgb="FF000000"/>
        <rFont val="宋体"/>
        <charset val="134"/>
      </rPr>
      <t>街道</t>
    </r>
    <r>
      <rPr>
        <b/>
        <sz val="14"/>
        <color rgb="FF000000"/>
        <rFont val="Times New Roman"/>
        <family val="1"/>
      </rPr>
      <t>2022</t>
    </r>
    <r>
      <rPr>
        <b/>
        <sz val="14"/>
        <color rgb="FF000000"/>
        <rFont val="宋体"/>
        <charset val="134"/>
      </rPr>
      <t>年</t>
    </r>
    <r>
      <rPr>
        <b/>
        <sz val="14"/>
        <color rgb="FF000000"/>
        <rFont val="宋体"/>
        <family val="1"/>
        <charset val="134"/>
      </rPr>
      <t>秋</t>
    </r>
    <r>
      <rPr>
        <b/>
        <sz val="14"/>
        <color rgb="FF000000"/>
        <rFont val="宋体"/>
        <charset val="134"/>
      </rPr>
      <t>季秸秆离田补助公示明细表</t>
    </r>
    <phoneticPr fontId="18" type="noConversion"/>
  </si>
  <si>
    <t>花家渡村</t>
    <phoneticPr fontId="18" type="noConversion"/>
  </si>
  <si>
    <r>
      <rPr>
        <b/>
        <sz val="14"/>
        <color rgb="FF000000"/>
        <rFont val="宋体"/>
        <family val="1"/>
        <charset val="134"/>
      </rPr>
      <t>兴东</t>
    </r>
    <r>
      <rPr>
        <b/>
        <sz val="14"/>
        <color rgb="FF000000"/>
        <rFont val="宋体"/>
        <charset val="134"/>
      </rPr>
      <t>街道</t>
    </r>
    <r>
      <rPr>
        <b/>
        <sz val="14"/>
        <color rgb="FF000000"/>
        <rFont val="Times New Roman"/>
        <family val="1"/>
      </rPr>
      <t>2022</t>
    </r>
    <r>
      <rPr>
        <b/>
        <sz val="14"/>
        <color rgb="FF000000"/>
        <rFont val="宋体"/>
        <charset val="134"/>
      </rPr>
      <t>年</t>
    </r>
    <r>
      <rPr>
        <b/>
        <sz val="14"/>
        <color rgb="FF000000"/>
        <rFont val="宋体"/>
        <family val="1"/>
        <charset val="134"/>
      </rPr>
      <t>秋</t>
    </r>
    <r>
      <rPr>
        <b/>
        <sz val="14"/>
        <color rgb="FF000000"/>
        <rFont val="宋体"/>
        <charset val="134"/>
      </rPr>
      <t>季秸秆离田补助公示明细表</t>
    </r>
    <phoneticPr fontId="18" type="noConversion"/>
  </si>
  <si>
    <t>陆扶桥村</t>
    <phoneticPr fontId="18" type="noConversion"/>
  </si>
  <si>
    <t>永庆村</t>
    <phoneticPr fontId="18" type="noConversion"/>
  </si>
  <si>
    <t>双楼村</t>
    <phoneticPr fontId="18" type="noConversion"/>
  </si>
  <si>
    <r>
      <rPr>
        <b/>
        <sz val="14"/>
        <color rgb="FF000000"/>
        <rFont val="宋体"/>
        <family val="1"/>
        <charset val="134"/>
      </rPr>
      <t>西亭镇</t>
    </r>
    <r>
      <rPr>
        <b/>
        <sz val="14"/>
        <color rgb="FF000000"/>
        <rFont val="Times New Roman"/>
        <family val="1"/>
      </rPr>
      <t>2022</t>
    </r>
    <r>
      <rPr>
        <b/>
        <sz val="14"/>
        <color rgb="FF000000"/>
        <rFont val="宋体"/>
        <charset val="134"/>
      </rPr>
      <t>年</t>
    </r>
    <r>
      <rPr>
        <b/>
        <sz val="14"/>
        <color rgb="FF000000"/>
        <rFont val="宋体"/>
        <family val="1"/>
        <charset val="134"/>
      </rPr>
      <t>秋</t>
    </r>
    <r>
      <rPr>
        <b/>
        <sz val="14"/>
        <color rgb="FF000000"/>
        <rFont val="宋体"/>
        <charset val="134"/>
      </rPr>
      <t>季秸秆离田补助公示明细表</t>
    </r>
    <phoneticPr fontId="18" type="noConversion"/>
  </si>
  <si>
    <r>
      <rPr>
        <b/>
        <sz val="14"/>
        <color rgb="FF000000"/>
        <rFont val="宋体"/>
        <family val="1"/>
        <charset val="134"/>
      </rPr>
      <t>东社镇</t>
    </r>
    <r>
      <rPr>
        <b/>
        <sz val="14"/>
        <color rgb="FF000000"/>
        <rFont val="Times New Roman"/>
        <family val="1"/>
      </rPr>
      <t>2022</t>
    </r>
    <r>
      <rPr>
        <b/>
        <sz val="14"/>
        <color rgb="FF000000"/>
        <rFont val="宋体"/>
        <charset val="134"/>
      </rPr>
      <t>年</t>
    </r>
    <r>
      <rPr>
        <b/>
        <sz val="14"/>
        <color rgb="FF000000"/>
        <rFont val="宋体"/>
        <family val="1"/>
        <charset val="134"/>
      </rPr>
      <t>秋</t>
    </r>
    <r>
      <rPr>
        <b/>
        <sz val="14"/>
        <color rgb="FF000000"/>
        <rFont val="宋体"/>
        <charset val="134"/>
      </rPr>
      <t>季秸秆离田补助公示明细表</t>
    </r>
    <phoneticPr fontId="18" type="noConversion"/>
  </si>
  <si>
    <t>杨港居</t>
  </si>
  <si>
    <t>庆丰居</t>
  </si>
  <si>
    <r>
      <rPr>
        <b/>
        <sz val="14"/>
        <color rgb="FF000000"/>
        <rFont val="宋体"/>
        <family val="1"/>
        <charset val="134"/>
      </rPr>
      <t>十总镇</t>
    </r>
    <r>
      <rPr>
        <b/>
        <sz val="14"/>
        <color rgb="FF000000"/>
        <rFont val="Times New Roman"/>
        <family val="1"/>
      </rPr>
      <t>2022</t>
    </r>
    <r>
      <rPr>
        <b/>
        <sz val="14"/>
        <color rgb="FF000000"/>
        <rFont val="宋体"/>
        <charset val="134"/>
      </rPr>
      <t>年</t>
    </r>
    <r>
      <rPr>
        <b/>
        <sz val="14"/>
        <color rgb="FF000000"/>
        <rFont val="宋体"/>
        <family val="1"/>
        <charset val="134"/>
      </rPr>
      <t>秋</t>
    </r>
    <r>
      <rPr>
        <b/>
        <sz val="14"/>
        <color rgb="FF000000"/>
        <rFont val="宋体"/>
        <charset val="134"/>
      </rPr>
      <t>季秸秆离田补助公示明细表</t>
    </r>
    <phoneticPr fontId="18" type="noConversion"/>
  </si>
  <si>
    <t>柏树墩村</t>
  </si>
  <si>
    <t>于家坝村</t>
  </si>
  <si>
    <r>
      <rPr>
        <b/>
        <sz val="14"/>
        <color rgb="FF000000"/>
        <rFont val="宋体"/>
        <family val="1"/>
        <charset val="134"/>
      </rPr>
      <t>石港镇</t>
    </r>
    <r>
      <rPr>
        <b/>
        <sz val="14"/>
        <color rgb="FF000000"/>
        <rFont val="Times New Roman"/>
        <family val="1"/>
      </rPr>
      <t>2022</t>
    </r>
    <r>
      <rPr>
        <b/>
        <sz val="14"/>
        <color rgb="FF000000"/>
        <rFont val="宋体"/>
        <charset val="134"/>
      </rPr>
      <t>年</t>
    </r>
    <r>
      <rPr>
        <b/>
        <sz val="14"/>
        <color rgb="FF000000"/>
        <rFont val="宋体"/>
        <family val="1"/>
        <charset val="134"/>
      </rPr>
      <t>秋</t>
    </r>
    <r>
      <rPr>
        <b/>
        <sz val="14"/>
        <color rgb="FF000000"/>
        <rFont val="宋体"/>
        <charset val="134"/>
      </rPr>
      <t>季秸秆离田补助公示明细表</t>
    </r>
    <phoneticPr fontId="18" type="noConversion"/>
  </si>
  <si>
    <t>四港村</t>
    <phoneticPr fontId="18" type="noConversion"/>
  </si>
  <si>
    <t>江海村</t>
    <phoneticPr fontId="18" type="noConversion"/>
  </si>
  <si>
    <t>金庄村</t>
    <phoneticPr fontId="18" type="noConversion"/>
  </si>
  <si>
    <t>志田村</t>
    <phoneticPr fontId="18" type="noConversion"/>
  </si>
  <si>
    <t>睹史院</t>
    <phoneticPr fontId="18" type="noConversion"/>
  </si>
  <si>
    <t>北渡村</t>
    <phoneticPr fontId="18" type="noConversion"/>
  </si>
  <si>
    <t>石东村</t>
    <phoneticPr fontId="18" type="noConversion"/>
  </si>
  <si>
    <t>渔湾村</t>
    <phoneticPr fontId="18" type="noConversion"/>
  </si>
  <si>
    <t>石西村</t>
    <phoneticPr fontId="18" type="noConversion"/>
  </si>
  <si>
    <t>花市街</t>
    <phoneticPr fontId="18" type="noConversion"/>
  </si>
  <si>
    <t>乐观村</t>
    <phoneticPr fontId="18" type="noConversion"/>
  </si>
  <si>
    <t>新貌村</t>
    <phoneticPr fontId="18" type="noConversion"/>
  </si>
  <si>
    <t>马道村</t>
    <phoneticPr fontId="18" type="noConversion"/>
  </si>
  <si>
    <t>天辰农业服务有限公司</t>
    <phoneticPr fontId="18" type="noConversion"/>
  </si>
  <si>
    <t>南通丰凯生物科技有限公司</t>
    <phoneticPr fontId="18" type="noConversion"/>
  </si>
  <si>
    <r>
      <rPr>
        <b/>
        <sz val="14"/>
        <color rgb="FF000000"/>
        <rFont val="宋体"/>
        <family val="1"/>
        <charset val="134"/>
      </rPr>
      <t>刘桥镇</t>
    </r>
    <r>
      <rPr>
        <b/>
        <sz val="14"/>
        <color rgb="FF000000"/>
        <rFont val="Times New Roman"/>
        <family val="1"/>
      </rPr>
      <t>2022</t>
    </r>
    <r>
      <rPr>
        <b/>
        <sz val="14"/>
        <color rgb="FF000000"/>
        <rFont val="宋体"/>
        <charset val="134"/>
      </rPr>
      <t>年</t>
    </r>
    <r>
      <rPr>
        <b/>
        <sz val="14"/>
        <color rgb="FF000000"/>
        <rFont val="宋体"/>
        <family val="1"/>
        <charset val="134"/>
      </rPr>
      <t>秋</t>
    </r>
    <r>
      <rPr>
        <b/>
        <sz val="14"/>
        <color rgb="FF000000"/>
        <rFont val="宋体"/>
        <charset val="134"/>
      </rPr>
      <t>季秸秆离田补助公示明细表</t>
    </r>
    <phoneticPr fontId="18" type="noConversion"/>
  </si>
  <si>
    <t>慎修村</t>
    <phoneticPr fontId="18" type="noConversion"/>
  </si>
  <si>
    <t>徐园村</t>
    <phoneticPr fontId="18" type="noConversion"/>
  </si>
  <si>
    <t>英雄村</t>
    <phoneticPr fontId="18" type="noConversion"/>
  </si>
  <si>
    <t>苏池村</t>
    <phoneticPr fontId="18" type="noConversion"/>
  </si>
  <si>
    <t>蒋一村</t>
    <phoneticPr fontId="18" type="noConversion"/>
  </si>
  <si>
    <t>新中村</t>
    <phoneticPr fontId="18" type="noConversion"/>
  </si>
  <si>
    <t>新联居</t>
    <phoneticPr fontId="18" type="noConversion"/>
  </si>
  <si>
    <t>长岸村</t>
    <phoneticPr fontId="18" type="noConversion"/>
  </si>
  <si>
    <t>米三桥村</t>
    <phoneticPr fontId="18" type="noConversion"/>
  </si>
  <si>
    <t>极孝村</t>
    <phoneticPr fontId="18" type="noConversion"/>
  </si>
  <si>
    <r>
      <rPr>
        <b/>
        <sz val="14"/>
        <color rgb="FF000000"/>
        <rFont val="宋体"/>
        <family val="1"/>
        <charset val="134"/>
      </rPr>
      <t>平潮镇</t>
    </r>
    <r>
      <rPr>
        <b/>
        <sz val="14"/>
        <color rgb="FF000000"/>
        <rFont val="Times New Roman"/>
        <family val="1"/>
      </rPr>
      <t>2022</t>
    </r>
    <r>
      <rPr>
        <b/>
        <sz val="14"/>
        <color rgb="FF000000"/>
        <rFont val="宋体"/>
        <charset val="134"/>
      </rPr>
      <t>年</t>
    </r>
    <r>
      <rPr>
        <b/>
        <sz val="14"/>
        <color rgb="FF000000"/>
        <rFont val="宋体"/>
        <family val="1"/>
        <charset val="134"/>
      </rPr>
      <t>秋</t>
    </r>
    <r>
      <rPr>
        <b/>
        <sz val="14"/>
        <color rgb="FF000000"/>
        <rFont val="宋体"/>
        <charset val="134"/>
      </rPr>
      <t>季秸秆离田补助公示明细表</t>
    </r>
    <phoneticPr fontId="18" type="noConversion"/>
  </si>
  <si>
    <t>湾子头村</t>
  </si>
  <si>
    <t>九圩港村</t>
  </si>
  <si>
    <t>四十里村</t>
  </si>
  <si>
    <t>团圆村</t>
  </si>
  <si>
    <t>新三十里居</t>
  </si>
  <si>
    <t>云台山村</t>
  </si>
  <si>
    <r>
      <rPr>
        <b/>
        <sz val="14"/>
        <color rgb="FF000000"/>
        <rFont val="宋体"/>
        <family val="1"/>
        <charset val="134"/>
      </rPr>
      <t>兴仁镇</t>
    </r>
    <r>
      <rPr>
        <b/>
        <sz val="14"/>
        <color rgb="FF000000"/>
        <rFont val="Times New Roman"/>
        <family val="1"/>
      </rPr>
      <t>2022</t>
    </r>
    <r>
      <rPr>
        <b/>
        <sz val="14"/>
        <color rgb="FF000000"/>
        <rFont val="宋体"/>
        <charset val="134"/>
      </rPr>
      <t>年</t>
    </r>
    <r>
      <rPr>
        <b/>
        <sz val="14"/>
        <color rgb="FF000000"/>
        <rFont val="宋体"/>
        <family val="1"/>
        <charset val="134"/>
      </rPr>
      <t>秋</t>
    </r>
    <r>
      <rPr>
        <b/>
        <sz val="14"/>
        <color rgb="FF000000"/>
        <rFont val="宋体"/>
        <charset val="134"/>
      </rPr>
      <t>季秸秆离田补助公示明细表</t>
    </r>
    <phoneticPr fontId="18" type="noConversion"/>
  </si>
  <si>
    <t>芦花港</t>
    <phoneticPr fontId="25" type="noConversion"/>
  </si>
  <si>
    <t>徐桥村</t>
    <phoneticPr fontId="18" type="noConversion"/>
  </si>
  <si>
    <t>戚桥村</t>
    <phoneticPr fontId="18" type="noConversion"/>
  </si>
  <si>
    <t>阚庵东</t>
    <phoneticPr fontId="18" type="noConversion"/>
  </si>
  <si>
    <t>阚家庵</t>
    <phoneticPr fontId="18" type="noConversion"/>
  </si>
  <si>
    <t>温桥村</t>
    <phoneticPr fontId="18" type="noConversion"/>
  </si>
  <si>
    <t>韩坝村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</si>
</sst>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);[Red]\(0.00\)"/>
    <numFmt numFmtId="177" formatCode="0.00_ "/>
    <numFmt numFmtId="178" formatCode="#,##0.00_);[Red]\(#,##0.00\)"/>
  </numFmts>
  <fonts count="26" x14ac:knownFonts="1">
    <font>
      <sz val="11"/>
      <color theme="1"/>
      <name val="宋体"/>
      <charset val="134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宋体"/>
      <charset val="134"/>
    </font>
    <font>
      <b/>
      <sz val="14"/>
      <color rgb="FF000000"/>
      <name val="宋体"/>
      <charset val="134"/>
    </font>
    <font>
      <b/>
      <sz val="14"/>
      <color rgb="FF000000"/>
      <name val="Times New Roman"/>
      <family val="1"/>
    </font>
    <font>
      <sz val="11"/>
      <name val="宋体"/>
      <charset val="134"/>
      <scheme val="minor"/>
    </font>
    <font>
      <sz val="18"/>
      <color theme="1"/>
      <name val="方正小标宋_GBK"/>
      <charset val="134"/>
    </font>
    <font>
      <sz val="18"/>
      <color theme="1"/>
      <name val="Times New Roman"/>
      <family val="1"/>
    </font>
    <font>
      <sz val="10.5"/>
      <color theme="1"/>
      <name val="Times New Roman"/>
      <family val="1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name val="黑体"/>
      <charset val="134"/>
    </font>
    <font>
      <sz val="11"/>
      <color rgb="FF000000"/>
      <name val="黑体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8"/>
      <color theme="1"/>
      <name val="方正小标宋_GBK"/>
      <family val="4"/>
      <charset val="134"/>
    </font>
    <font>
      <sz val="9"/>
      <name val="宋体"/>
      <family val="3"/>
      <charset val="134"/>
      <scheme val="minor"/>
    </font>
    <font>
      <b/>
      <sz val="14"/>
      <color rgb="FF000000"/>
      <name val="宋体"/>
      <family val="1"/>
      <charset val="134"/>
    </font>
    <font>
      <b/>
      <sz val="14"/>
      <color rgb="FF000000"/>
      <name val="Times New Roman"/>
      <family val="1"/>
      <charset val="134"/>
    </font>
    <font>
      <sz val="11"/>
      <color rgb="FF000000"/>
      <name val="黑体"/>
      <family val="1"/>
      <charset val="134"/>
    </font>
    <font>
      <sz val="11"/>
      <color rgb="FF000000"/>
      <name val="黑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2" fillId="0" borderId="0"/>
    <xf numFmtId="0" fontId="12" fillId="0" borderId="0"/>
  </cellStyleXfs>
  <cellXfs count="60">
    <xf numFmtId="0" fontId="0" fillId="0" borderId="0" xfId="0">
      <alignment vertical="center"/>
    </xf>
    <xf numFmtId="0" fontId="3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76" fontId="1" fillId="0" borderId="7" xfId="0" applyNumberFormat="1" applyFont="1" applyBorder="1" applyAlignment="1">
      <alignment horizontal="center" vertical="center" wrapText="1"/>
    </xf>
    <xf numFmtId="177" fontId="0" fillId="0" borderId="0" xfId="0" applyNumberFormat="1">
      <alignment vertical="center"/>
    </xf>
    <xf numFmtId="176" fontId="4" fillId="0" borderId="7" xfId="0" applyNumberFormat="1" applyFont="1" applyBorder="1" applyAlignment="1">
      <alignment horizontal="center" vertical="center"/>
    </xf>
    <xf numFmtId="177" fontId="2" fillId="0" borderId="7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2" fillId="0" borderId="7" xfId="2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 wrapText="1"/>
    </xf>
    <xf numFmtId="176" fontId="0" fillId="2" borderId="7" xfId="0" applyNumberFormat="1" applyFill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6" fillId="0" borderId="7" xfId="0" applyFont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178" fontId="0" fillId="0" borderId="7" xfId="0" applyNumberFormat="1" applyBorder="1" applyAlignment="1">
      <alignment horizontal="center" vertical="center" wrapText="1"/>
    </xf>
    <xf numFmtId="178" fontId="0" fillId="2" borderId="7" xfId="0" applyNumberFormat="1" applyFill="1" applyBorder="1" applyAlignment="1">
      <alignment horizontal="center" vertical="center" wrapText="1"/>
    </xf>
    <xf numFmtId="176" fontId="16" fillId="0" borderId="7" xfId="0" applyNumberFormat="1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49" fontId="23" fillId="2" borderId="7" xfId="1" applyNumberFormat="1" applyFont="1" applyFill="1" applyBorder="1" applyAlignment="1">
      <alignment horizontal="center" vertical="center"/>
    </xf>
    <xf numFmtId="177" fontId="23" fillId="0" borderId="7" xfId="0" applyNumberFormat="1" applyFont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/>
    </xf>
    <xf numFmtId="0" fontId="24" fillId="0" borderId="7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 wrapText="1"/>
    </xf>
    <xf numFmtId="176" fontId="23" fillId="0" borderId="7" xfId="0" applyNumberFormat="1" applyFont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6" fillId="0" borderId="2" xfId="0" applyFont="1" applyBorder="1" applyAlignment="1">
      <alignment horizontal="justify" vertical="center" wrapText="1"/>
    </xf>
    <xf numFmtId="0" fontId="0" fillId="0" borderId="10" xfId="0" applyBorder="1" applyAlignment="1">
      <alignment horizontal="justify" vertical="center" wrapText="1"/>
    </xf>
    <xf numFmtId="0" fontId="0" fillId="0" borderId="6" xfId="0" applyBorder="1" applyAlignment="1">
      <alignment horizontal="justify" vertical="center" wrapText="1"/>
    </xf>
    <xf numFmtId="0" fontId="0" fillId="0" borderId="2" xfId="0" applyBorder="1" applyAlignment="1">
      <alignment horizontal="justify" vertical="center" wrapText="1"/>
    </xf>
    <xf numFmtId="0" fontId="16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3">
    <cellStyle name="常规" xfId="0" builtinId="0"/>
    <cellStyle name="常规 2" xfId="2" xr:uid="{00000000-0005-0000-0000-000032000000}"/>
    <cellStyle name="常规 2 2" xfId="1" xr:uid="{00000000-0005-0000-0000-00002C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1"/>
  <sheetViews>
    <sheetView tabSelected="1" workbookViewId="0">
      <selection activeCell="G18" sqref="G18"/>
    </sheetView>
  </sheetViews>
  <sheetFormatPr defaultColWidth="9" defaultRowHeight="13.5" x14ac:dyDescent="0.15"/>
  <cols>
    <col min="1" max="1" width="11.75" customWidth="1"/>
    <col min="2" max="6" width="11.25" customWidth="1"/>
    <col min="7" max="12" width="15" customWidth="1"/>
    <col min="13" max="13" width="10.375"/>
  </cols>
  <sheetData>
    <row r="1" spans="1:12" ht="24" x14ac:dyDescent="0.15">
      <c r="A1" s="30" t="s">
        <v>62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23.25" x14ac:dyDescent="0.15">
      <c r="A2" s="7"/>
    </row>
    <row r="3" spans="1:12" ht="27" customHeight="1" x14ac:dyDescent="0.15">
      <c r="A3" s="32" t="s">
        <v>0</v>
      </c>
      <c r="B3" s="27" t="s">
        <v>75</v>
      </c>
      <c r="C3" s="27" t="s">
        <v>75</v>
      </c>
      <c r="D3" s="39" t="s">
        <v>58</v>
      </c>
      <c r="E3" s="45"/>
      <c r="F3" s="39" t="s">
        <v>59</v>
      </c>
      <c r="G3" s="40"/>
      <c r="H3" s="40"/>
      <c r="I3" s="40"/>
      <c r="J3" s="40"/>
      <c r="K3" s="40"/>
      <c r="L3" s="41"/>
    </row>
    <row r="4" spans="1:12" ht="14.25" customHeight="1" x14ac:dyDescent="0.15">
      <c r="A4" s="33"/>
      <c r="B4" s="29"/>
      <c r="C4" s="29"/>
      <c r="D4" s="46"/>
      <c r="E4" s="47"/>
      <c r="F4" s="42"/>
      <c r="G4" s="43"/>
      <c r="H4" s="43"/>
      <c r="I4" s="43"/>
      <c r="J4" s="43"/>
      <c r="K4" s="43"/>
      <c r="L4" s="44"/>
    </row>
    <row r="5" spans="1:12" ht="46.5" customHeight="1" x14ac:dyDescent="0.15">
      <c r="A5" s="33"/>
      <c r="B5" s="27" t="s">
        <v>60</v>
      </c>
      <c r="C5" s="27" t="s">
        <v>61</v>
      </c>
      <c r="D5" s="27" t="s">
        <v>60</v>
      </c>
      <c r="E5" s="27" t="s">
        <v>61</v>
      </c>
      <c r="F5" s="35" t="s">
        <v>60</v>
      </c>
      <c r="G5" s="35" t="s">
        <v>73</v>
      </c>
      <c r="H5" s="35" t="s">
        <v>61</v>
      </c>
      <c r="I5" s="35" t="s">
        <v>74</v>
      </c>
      <c r="J5" s="38" t="s">
        <v>1</v>
      </c>
      <c r="K5" s="38" t="s">
        <v>2</v>
      </c>
      <c r="L5" s="38" t="s">
        <v>3</v>
      </c>
    </row>
    <row r="6" spans="1:12" ht="15.75" customHeight="1" x14ac:dyDescent="0.15">
      <c r="A6" s="33"/>
      <c r="B6" s="28"/>
      <c r="C6" s="28"/>
      <c r="D6" s="28"/>
      <c r="E6" s="28"/>
      <c r="F6" s="36"/>
      <c r="G6" s="36"/>
      <c r="H6" s="36"/>
      <c r="I6" s="36"/>
      <c r="J6" s="36"/>
      <c r="K6" s="36"/>
      <c r="L6" s="36"/>
    </row>
    <row r="7" spans="1:12" ht="14.25" customHeight="1" x14ac:dyDescent="0.15">
      <c r="A7" s="34"/>
      <c r="B7" s="29"/>
      <c r="C7" s="29"/>
      <c r="D7" s="29"/>
      <c r="E7" s="29"/>
      <c r="F7" s="37"/>
      <c r="G7" s="37"/>
      <c r="H7" s="37"/>
      <c r="I7" s="37"/>
      <c r="J7" s="37"/>
      <c r="K7" s="37"/>
      <c r="L7" s="37"/>
    </row>
    <row r="8" spans="1:12" ht="24" customHeight="1" x14ac:dyDescent="0.15">
      <c r="A8" s="13" t="s">
        <v>63</v>
      </c>
      <c r="B8" s="15">
        <v>433.95</v>
      </c>
      <c r="C8" s="15">
        <v>0</v>
      </c>
      <c r="D8" s="9">
        <v>433.95</v>
      </c>
      <c r="E8" s="15">
        <v>0</v>
      </c>
      <c r="F8" s="9">
        <v>433.95</v>
      </c>
      <c r="G8" s="17" cm="1">
        <f t="array" ref="G8">MMULT(F8,45)</f>
        <v>19527.75</v>
      </c>
      <c r="H8" s="15">
        <v>0</v>
      </c>
      <c r="I8" s="17" cm="1">
        <f t="array" ref="I8">MMULT(H8,80)</f>
        <v>0</v>
      </c>
      <c r="J8" s="17">
        <v>0</v>
      </c>
      <c r="K8" s="17">
        <v>0</v>
      </c>
      <c r="L8" s="17">
        <f>SUM(G8,I8)</f>
        <v>19527.75</v>
      </c>
    </row>
    <row r="9" spans="1:12" ht="24" customHeight="1" x14ac:dyDescent="0.15">
      <c r="A9" s="13" t="s">
        <v>64</v>
      </c>
      <c r="B9" s="15">
        <v>379</v>
      </c>
      <c r="C9" s="15">
        <v>0</v>
      </c>
      <c r="D9" s="9">
        <v>379</v>
      </c>
      <c r="E9" s="15">
        <v>0</v>
      </c>
      <c r="F9" s="9">
        <v>379</v>
      </c>
      <c r="G9" s="17" cm="1">
        <f t="array" ref="G9">MMULT(F9,45)</f>
        <v>17055</v>
      </c>
      <c r="H9" s="15">
        <v>0</v>
      </c>
      <c r="I9" s="17" cm="1">
        <f t="array" ref="I9">MMULT(H9,80)</f>
        <v>0</v>
      </c>
      <c r="J9" s="17">
        <v>0</v>
      </c>
      <c r="K9" s="17">
        <v>0</v>
      </c>
      <c r="L9" s="17">
        <f t="shared" ref="L9:L17" si="0">SUM(G9,I9)</f>
        <v>17055</v>
      </c>
    </row>
    <row r="10" spans="1:12" ht="24" customHeight="1" x14ac:dyDescent="0.15">
      <c r="A10" s="13" t="s">
        <v>65</v>
      </c>
      <c r="B10" s="15">
        <v>1228.25</v>
      </c>
      <c r="C10" s="15">
        <v>0</v>
      </c>
      <c r="D10" s="9">
        <v>1228.25</v>
      </c>
      <c r="E10" s="15">
        <v>0</v>
      </c>
      <c r="F10" s="9">
        <v>1228.25</v>
      </c>
      <c r="G10" s="17" cm="1">
        <f t="array" ref="G10">MMULT(F10,45)</f>
        <v>55271.25</v>
      </c>
      <c r="H10" s="15">
        <v>0</v>
      </c>
      <c r="I10" s="17" cm="1">
        <f t="array" ref="I10">MMULT(H10,80)</f>
        <v>0</v>
      </c>
      <c r="J10" s="17">
        <v>0</v>
      </c>
      <c r="K10" s="17">
        <v>0</v>
      </c>
      <c r="L10" s="17">
        <f t="shared" si="0"/>
        <v>55271.25</v>
      </c>
    </row>
    <row r="11" spans="1:12" ht="24" customHeight="1" x14ac:dyDescent="0.15">
      <c r="A11" s="13" t="s">
        <v>66</v>
      </c>
      <c r="B11" s="15">
        <v>5709.5</v>
      </c>
      <c r="C11" s="15">
        <v>1101.8</v>
      </c>
      <c r="D11" s="5">
        <v>5704.7</v>
      </c>
      <c r="E11" s="15">
        <v>1101.8</v>
      </c>
      <c r="F11" s="5">
        <v>5704.7</v>
      </c>
      <c r="G11" s="17" cm="1">
        <f t="array" ref="G11">MMULT(F11,45)</f>
        <v>256711.5</v>
      </c>
      <c r="H11" s="15">
        <v>1101.8</v>
      </c>
      <c r="I11" s="17" cm="1">
        <f t="array" ref="I11">MMULT(H11,80)</f>
        <v>88144</v>
      </c>
      <c r="J11" s="17">
        <v>0</v>
      </c>
      <c r="K11" s="17">
        <v>0</v>
      </c>
      <c r="L11" s="17">
        <f t="shared" si="0"/>
        <v>344855.5</v>
      </c>
    </row>
    <row r="12" spans="1:12" ht="24" customHeight="1" x14ac:dyDescent="0.15">
      <c r="A12" s="13" t="s">
        <v>67</v>
      </c>
      <c r="B12" s="15">
        <v>2318.92</v>
      </c>
      <c r="C12" s="15">
        <v>988.03</v>
      </c>
      <c r="D12" s="9">
        <v>2318.2400000000002</v>
      </c>
      <c r="E12" s="15">
        <v>988.03</v>
      </c>
      <c r="F12" s="9">
        <v>2318.2400000000002</v>
      </c>
      <c r="G12" s="17" cm="1">
        <f t="array" ref="G12">MMULT(F12,45)</f>
        <v>104320.80000000002</v>
      </c>
      <c r="H12" s="15">
        <v>988.03</v>
      </c>
      <c r="I12" s="17" cm="1">
        <f t="array" ref="I12">MMULT(H12,80)</f>
        <v>79042.399999999994</v>
      </c>
      <c r="J12" s="17">
        <v>0</v>
      </c>
      <c r="K12" s="17">
        <v>0</v>
      </c>
      <c r="L12" s="17">
        <f t="shared" si="0"/>
        <v>183363.20000000001</v>
      </c>
    </row>
    <row r="13" spans="1:12" ht="24" customHeight="1" x14ac:dyDescent="0.15">
      <c r="A13" s="13" t="s">
        <v>68</v>
      </c>
      <c r="B13" s="15">
        <v>1304.47</v>
      </c>
      <c r="C13" s="15">
        <v>511.2</v>
      </c>
      <c r="D13" s="10">
        <v>1304.47</v>
      </c>
      <c r="E13" s="15">
        <v>511.2</v>
      </c>
      <c r="F13" s="17">
        <v>1293.97</v>
      </c>
      <c r="G13" s="17" cm="1">
        <f t="array" ref="G13">MMULT(F13,45)</f>
        <v>58228.65</v>
      </c>
      <c r="H13" s="15">
        <v>511.2</v>
      </c>
      <c r="I13" s="17" cm="1">
        <f t="array" ref="I13">MMULT(H13,80)</f>
        <v>40896</v>
      </c>
      <c r="J13" s="17">
        <v>0</v>
      </c>
      <c r="K13" s="17">
        <v>0</v>
      </c>
      <c r="L13" s="17">
        <f t="shared" si="0"/>
        <v>99124.65</v>
      </c>
    </row>
    <row r="14" spans="1:12" ht="24" customHeight="1" x14ac:dyDescent="0.15">
      <c r="A14" s="14" t="s">
        <v>69</v>
      </c>
      <c r="B14" s="16">
        <v>24940.400000000001</v>
      </c>
      <c r="C14" s="15">
        <v>6682.25</v>
      </c>
      <c r="D14" s="9">
        <v>24933.99</v>
      </c>
      <c r="E14" s="15">
        <v>6682.25</v>
      </c>
      <c r="F14" s="17">
        <v>24933.99</v>
      </c>
      <c r="G14" s="17" cm="1">
        <f t="array" ref="G14">MMULT(F14,45)</f>
        <v>1122029.55</v>
      </c>
      <c r="H14" s="15">
        <v>6682.25</v>
      </c>
      <c r="I14" s="17" cm="1">
        <f t="array" ref="I14">MMULT(H14,80)</f>
        <v>534580</v>
      </c>
      <c r="J14" s="17">
        <v>0</v>
      </c>
      <c r="K14" s="17">
        <v>0</v>
      </c>
      <c r="L14" s="17">
        <f t="shared" si="0"/>
        <v>1656609.55</v>
      </c>
    </row>
    <row r="15" spans="1:12" ht="24" customHeight="1" x14ac:dyDescent="0.15">
      <c r="A15" s="13" t="s">
        <v>70</v>
      </c>
      <c r="B15" s="15">
        <v>8340.58</v>
      </c>
      <c r="C15" s="15">
        <v>0</v>
      </c>
      <c r="D15" s="9">
        <v>8331.48</v>
      </c>
      <c r="E15" s="15">
        <v>0</v>
      </c>
      <c r="F15" s="17">
        <v>8311.08</v>
      </c>
      <c r="G15" s="17" cm="1">
        <f t="array" ref="G15">MMULT(F15,45)</f>
        <v>373998.6</v>
      </c>
      <c r="H15" s="15">
        <v>0</v>
      </c>
      <c r="I15" s="17" cm="1">
        <f t="array" ref="I15">MMULT(H15,80)</f>
        <v>0</v>
      </c>
      <c r="J15" s="17">
        <v>0</v>
      </c>
      <c r="K15" s="17">
        <v>0</v>
      </c>
      <c r="L15" s="17">
        <f t="shared" si="0"/>
        <v>373998.6</v>
      </c>
    </row>
    <row r="16" spans="1:12" ht="24" customHeight="1" x14ac:dyDescent="0.15">
      <c r="A16" s="13" t="s">
        <v>71</v>
      </c>
      <c r="B16" s="15">
        <v>13388.46</v>
      </c>
      <c r="C16" s="15">
        <v>2800.47</v>
      </c>
      <c r="D16" s="9">
        <v>13375.35</v>
      </c>
      <c r="E16" s="15">
        <v>2800.47</v>
      </c>
      <c r="F16" s="17">
        <v>13374.35</v>
      </c>
      <c r="G16" s="17" cm="1">
        <f t="array" ref="G16">MMULT(F16,45)</f>
        <v>601845.75</v>
      </c>
      <c r="H16" s="17">
        <v>2800.47</v>
      </c>
      <c r="I16" s="17" cm="1">
        <f t="array" ref="I16">MMULT(H16,80)</f>
        <v>224037.59999999998</v>
      </c>
      <c r="J16" s="17">
        <v>0</v>
      </c>
      <c r="K16" s="17">
        <v>0</v>
      </c>
      <c r="L16" s="17">
        <f t="shared" si="0"/>
        <v>825883.35</v>
      </c>
    </row>
    <row r="17" spans="1:12" ht="24" customHeight="1" x14ac:dyDescent="0.15">
      <c r="A17" s="13" t="s">
        <v>72</v>
      </c>
      <c r="B17" s="15">
        <v>8577.5300000000007</v>
      </c>
      <c r="C17" s="15">
        <v>2845.28</v>
      </c>
      <c r="D17" s="9">
        <v>8526.68</v>
      </c>
      <c r="E17" s="15">
        <v>2845.28</v>
      </c>
      <c r="F17" s="9">
        <v>8526.68</v>
      </c>
      <c r="G17" s="17" cm="1">
        <f t="array" ref="G17">MMULT(F17,45)</f>
        <v>383700.60000000003</v>
      </c>
      <c r="H17" s="17">
        <v>2845.28</v>
      </c>
      <c r="I17" s="17" cm="1">
        <f t="array" ref="I17">MMULT(H17,80)</f>
        <v>227622.40000000002</v>
      </c>
      <c r="J17" s="17">
        <v>0</v>
      </c>
      <c r="K17" s="17">
        <v>0</v>
      </c>
      <c r="L17" s="17">
        <f t="shared" si="0"/>
        <v>611323</v>
      </c>
    </row>
    <row r="18" spans="1:12" ht="24" customHeight="1" x14ac:dyDescent="0.15">
      <c r="A18" s="8" t="s">
        <v>4</v>
      </c>
      <c r="B18" s="9">
        <f t="shared" ref="B18:I18" si="1">SUM(B8:B17)</f>
        <v>66621.06</v>
      </c>
      <c r="C18" s="9">
        <f t="shared" si="1"/>
        <v>14929.029999999999</v>
      </c>
      <c r="D18" s="9">
        <f t="shared" si="1"/>
        <v>66536.11</v>
      </c>
      <c r="E18" s="9">
        <f t="shared" si="1"/>
        <v>14929.029999999999</v>
      </c>
      <c r="F18" s="17">
        <f>SUM(F8:F17)</f>
        <v>66504.209999999992</v>
      </c>
      <c r="G18" s="17">
        <f>SUM(G8:G17)</f>
        <v>2992689.45</v>
      </c>
      <c r="H18" s="17">
        <f t="shared" si="1"/>
        <v>14929.029999999999</v>
      </c>
      <c r="I18" s="17">
        <f t="shared" si="1"/>
        <v>1194322.3999999999</v>
      </c>
      <c r="J18" s="17">
        <v>0</v>
      </c>
      <c r="K18" s="17">
        <v>0</v>
      </c>
      <c r="L18" s="17">
        <f>SUM(G18,I18)</f>
        <v>4187011.85</v>
      </c>
    </row>
    <row r="19" spans="1:12" x14ac:dyDescent="0.15">
      <c r="A19" s="11"/>
    </row>
    <row r="20" spans="1:12" x14ac:dyDescent="0.15">
      <c r="A20" s="11"/>
    </row>
    <row r="21" spans="1:12" ht="14.25" x14ac:dyDescent="0.15">
      <c r="A21" s="12"/>
    </row>
  </sheetData>
  <mergeCells count="17">
    <mergeCell ref="D3:E4"/>
    <mergeCell ref="D5:D7"/>
    <mergeCell ref="E5:E7"/>
    <mergeCell ref="A1:L1"/>
    <mergeCell ref="A3:A7"/>
    <mergeCell ref="B3:B4"/>
    <mergeCell ref="B5:B7"/>
    <mergeCell ref="C3:C4"/>
    <mergeCell ref="C5:C7"/>
    <mergeCell ref="F5:F7"/>
    <mergeCell ref="G5:G7"/>
    <mergeCell ref="H5:H7"/>
    <mergeCell ref="I5:I7"/>
    <mergeCell ref="J5:J7"/>
    <mergeCell ref="K5:K7"/>
    <mergeCell ref="L5:L7"/>
    <mergeCell ref="F3:L4"/>
  </mergeCells>
  <phoneticPr fontId="15" type="noConversion"/>
  <pageMargins left="0.7" right="0.7" top="0.75" bottom="0.75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0"/>
  <sheetViews>
    <sheetView topLeftCell="A126" workbookViewId="0">
      <selection activeCell="K144" sqref="K144"/>
    </sheetView>
  </sheetViews>
  <sheetFormatPr defaultColWidth="9" defaultRowHeight="13.5" x14ac:dyDescent="0.15"/>
  <cols>
    <col min="3" max="3" width="9.5" customWidth="1"/>
    <col min="4" max="4" width="11" customWidth="1"/>
    <col min="5" max="5" width="10.75" customWidth="1"/>
    <col min="6" max="6" width="11.25" customWidth="1"/>
    <col min="7" max="8" width="9.125" customWidth="1"/>
    <col min="9" max="9" width="13.75" customWidth="1"/>
  </cols>
  <sheetData>
    <row r="1" spans="1:9" ht="18.75" x14ac:dyDescent="0.15">
      <c r="A1" s="50" t="s">
        <v>76</v>
      </c>
      <c r="B1" s="51"/>
      <c r="C1" s="51"/>
      <c r="D1" s="51"/>
      <c r="E1" s="51"/>
      <c r="F1" s="51"/>
      <c r="G1" s="51"/>
      <c r="H1" s="51"/>
    </row>
    <row r="2" spans="1:9" ht="13.5" customHeight="1" x14ac:dyDescent="0.15">
      <c r="A2" s="52" t="s">
        <v>5</v>
      </c>
      <c r="B2" s="54" t="s">
        <v>6</v>
      </c>
      <c r="C2" s="56" t="s">
        <v>7</v>
      </c>
      <c r="D2" s="58" t="s">
        <v>8</v>
      </c>
      <c r="E2" s="59"/>
      <c r="F2" s="59"/>
      <c r="G2" s="56" t="s">
        <v>9</v>
      </c>
      <c r="H2" s="56" t="s">
        <v>10</v>
      </c>
    </row>
    <row r="3" spans="1:9" x14ac:dyDescent="0.15">
      <c r="A3" s="53"/>
      <c r="B3" s="55"/>
      <c r="C3" s="57"/>
      <c r="D3" s="1" t="s">
        <v>11</v>
      </c>
      <c r="E3" s="18" t="s">
        <v>77</v>
      </c>
      <c r="F3" s="1" t="s">
        <v>12</v>
      </c>
      <c r="G3" s="57"/>
      <c r="H3" s="57"/>
    </row>
    <row r="4" spans="1:9" ht="15" x14ac:dyDescent="0.15">
      <c r="A4" s="2">
        <v>1</v>
      </c>
      <c r="B4" s="19" t="s">
        <v>78</v>
      </c>
      <c r="C4" s="3">
        <v>433.95</v>
      </c>
      <c r="D4" s="3">
        <f>C4*45</f>
        <v>19527.75</v>
      </c>
      <c r="E4" s="3">
        <f>C4*45</f>
        <v>19527.75</v>
      </c>
      <c r="F4" s="3">
        <f>D4+E4</f>
        <v>39055.5</v>
      </c>
      <c r="G4" s="3">
        <v>0</v>
      </c>
      <c r="H4" s="3">
        <f>G4*100</f>
        <v>0</v>
      </c>
      <c r="I4" s="4"/>
    </row>
    <row r="5" spans="1:9" ht="15" x14ac:dyDescent="0.15">
      <c r="A5" s="48" t="s">
        <v>4</v>
      </c>
      <c r="B5" s="49"/>
      <c r="C5" s="3">
        <f>SUM(C4:C4)</f>
        <v>433.95</v>
      </c>
      <c r="D5" s="3">
        <f>C5*45</f>
        <v>19527.75</v>
      </c>
      <c r="E5" s="3">
        <f>C5*45</f>
        <v>19527.75</v>
      </c>
      <c r="F5" s="3">
        <f t="shared" ref="F5" si="0">D5+E5</f>
        <v>39055.5</v>
      </c>
      <c r="G5" s="3">
        <f>SUM(G4:G4)</f>
        <v>0</v>
      </c>
      <c r="H5" s="3">
        <f>SUM(H4:H4)</f>
        <v>0</v>
      </c>
      <c r="I5" s="4"/>
    </row>
    <row r="8" spans="1:9" ht="18.75" x14ac:dyDescent="0.15">
      <c r="A8" s="50" t="s">
        <v>79</v>
      </c>
      <c r="B8" s="51"/>
      <c r="C8" s="51"/>
      <c r="D8" s="51"/>
      <c r="E8" s="51"/>
      <c r="F8" s="51"/>
      <c r="G8" s="51"/>
      <c r="H8" s="51"/>
    </row>
    <row r="9" spans="1:9" ht="15" x14ac:dyDescent="0.15">
      <c r="A9" s="52" t="s">
        <v>5</v>
      </c>
      <c r="B9" s="54" t="s">
        <v>6</v>
      </c>
      <c r="C9" s="56" t="s">
        <v>7</v>
      </c>
      <c r="D9" s="58" t="s">
        <v>8</v>
      </c>
      <c r="E9" s="59"/>
      <c r="F9" s="59"/>
      <c r="G9" s="56" t="s">
        <v>9</v>
      </c>
      <c r="H9" s="56" t="s">
        <v>10</v>
      </c>
    </row>
    <row r="10" spans="1:9" x14ac:dyDescent="0.15">
      <c r="A10" s="53"/>
      <c r="B10" s="55"/>
      <c r="C10" s="57"/>
      <c r="D10" s="1" t="s">
        <v>11</v>
      </c>
      <c r="E10" s="18" t="s">
        <v>77</v>
      </c>
      <c r="F10" s="1" t="s">
        <v>12</v>
      </c>
      <c r="G10" s="57"/>
      <c r="H10" s="57"/>
    </row>
    <row r="11" spans="1:9" ht="15" x14ac:dyDescent="0.15">
      <c r="A11" s="2">
        <v>1</v>
      </c>
      <c r="B11" s="19" t="s">
        <v>80</v>
      </c>
      <c r="C11" s="3">
        <v>379</v>
      </c>
      <c r="D11" s="3">
        <f>C11*45</f>
        <v>17055</v>
      </c>
      <c r="E11" s="3">
        <f>C11*45</f>
        <v>17055</v>
      </c>
      <c r="F11" s="3">
        <f>D11+E11</f>
        <v>34110</v>
      </c>
      <c r="G11" s="3">
        <v>0</v>
      </c>
      <c r="H11" s="3">
        <f>G11*100</f>
        <v>0</v>
      </c>
    </row>
    <row r="12" spans="1:9" ht="15" x14ac:dyDescent="0.15">
      <c r="A12" s="48" t="s">
        <v>4</v>
      </c>
      <c r="B12" s="49"/>
      <c r="C12" s="3">
        <f>SUM(C11:C11)</f>
        <v>379</v>
      </c>
      <c r="D12" s="3">
        <f>C12*45</f>
        <v>17055</v>
      </c>
      <c r="E12" s="3">
        <f>C12*45</f>
        <v>17055</v>
      </c>
      <c r="F12" s="3">
        <f t="shared" ref="F12" si="1">D12+E12</f>
        <v>34110</v>
      </c>
      <c r="G12" s="3">
        <f>SUM(G11:G11)</f>
        <v>0</v>
      </c>
      <c r="H12" s="3">
        <f>SUM(H11:H11)</f>
        <v>0</v>
      </c>
    </row>
    <row r="15" spans="1:9" ht="18.75" x14ac:dyDescent="0.15">
      <c r="A15" s="50" t="s">
        <v>81</v>
      </c>
      <c r="B15" s="51"/>
      <c r="C15" s="51"/>
      <c r="D15" s="51"/>
      <c r="E15" s="51"/>
      <c r="F15" s="51"/>
      <c r="G15" s="51"/>
      <c r="H15" s="51"/>
    </row>
    <row r="16" spans="1:9" ht="15" x14ac:dyDescent="0.15">
      <c r="A16" s="52" t="s">
        <v>5</v>
      </c>
      <c r="B16" s="54" t="s">
        <v>6</v>
      </c>
      <c r="C16" s="56" t="s">
        <v>7</v>
      </c>
      <c r="D16" s="58" t="s">
        <v>8</v>
      </c>
      <c r="E16" s="59"/>
      <c r="F16" s="59"/>
      <c r="G16" s="56" t="s">
        <v>9</v>
      </c>
      <c r="H16" s="56" t="s">
        <v>10</v>
      </c>
    </row>
    <row r="17" spans="1:8" x14ac:dyDescent="0.15">
      <c r="A17" s="53"/>
      <c r="B17" s="55"/>
      <c r="C17" s="57"/>
      <c r="D17" s="1" t="s">
        <v>11</v>
      </c>
      <c r="E17" s="18" t="s">
        <v>77</v>
      </c>
      <c r="F17" s="1" t="s">
        <v>12</v>
      </c>
      <c r="G17" s="57"/>
      <c r="H17" s="57"/>
    </row>
    <row r="18" spans="1:8" ht="15" x14ac:dyDescent="0.15">
      <c r="A18" s="2">
        <v>1</v>
      </c>
      <c r="B18" s="19" t="s">
        <v>82</v>
      </c>
      <c r="C18" s="3">
        <v>487.61</v>
      </c>
      <c r="D18" s="3">
        <f>C18*45</f>
        <v>21942.45</v>
      </c>
      <c r="E18" s="3">
        <f>C18*45</f>
        <v>21942.45</v>
      </c>
      <c r="F18" s="3">
        <f>D18+E18</f>
        <v>43884.9</v>
      </c>
      <c r="G18" s="3">
        <v>0</v>
      </c>
      <c r="H18" s="3">
        <f>G18*100</f>
        <v>0</v>
      </c>
    </row>
    <row r="19" spans="1:8" ht="15" x14ac:dyDescent="0.15">
      <c r="A19" s="2">
        <v>2</v>
      </c>
      <c r="B19" s="19" t="s">
        <v>83</v>
      </c>
      <c r="C19" s="3">
        <v>293.5</v>
      </c>
      <c r="D19" s="3">
        <f>C19*45</f>
        <v>13207.5</v>
      </c>
      <c r="E19" s="3">
        <f t="shared" ref="E19:E20" si="2">C19*45</f>
        <v>13207.5</v>
      </c>
      <c r="F19" s="3">
        <f t="shared" ref="F19:F20" si="3">D19+E19</f>
        <v>26415</v>
      </c>
      <c r="G19" s="3">
        <v>0</v>
      </c>
      <c r="H19" s="3">
        <f>G19*100</f>
        <v>0</v>
      </c>
    </row>
    <row r="20" spans="1:8" ht="15" x14ac:dyDescent="0.15">
      <c r="A20" s="2">
        <v>3</v>
      </c>
      <c r="B20" s="19" t="s">
        <v>84</v>
      </c>
      <c r="C20" s="3">
        <v>447.14</v>
      </c>
      <c r="D20" s="3">
        <f>C20*45</f>
        <v>20121.3</v>
      </c>
      <c r="E20" s="3">
        <f t="shared" si="2"/>
        <v>20121.3</v>
      </c>
      <c r="F20" s="3">
        <f t="shared" si="3"/>
        <v>40242.6</v>
      </c>
      <c r="G20" s="3">
        <v>0</v>
      </c>
      <c r="H20" s="3">
        <f>G20*100</f>
        <v>0</v>
      </c>
    </row>
    <row r="21" spans="1:8" ht="15" x14ac:dyDescent="0.15">
      <c r="A21" s="48" t="s">
        <v>4</v>
      </c>
      <c r="B21" s="49"/>
      <c r="C21" s="3">
        <f>SUM(C18:C20)</f>
        <v>1228.25</v>
      </c>
      <c r="D21" s="3">
        <f>C21*45</f>
        <v>55271.25</v>
      </c>
      <c r="E21" s="3">
        <f>C21*45</f>
        <v>55271.25</v>
      </c>
      <c r="F21" s="3">
        <f t="shared" ref="F21" si="4">D21+E21</f>
        <v>110542.5</v>
      </c>
      <c r="G21" s="3">
        <f>SUM(G18:G18)</f>
        <v>0</v>
      </c>
      <c r="H21" s="3">
        <f>SUM(H18:H18)</f>
        <v>0</v>
      </c>
    </row>
    <row r="24" spans="1:8" ht="18.75" x14ac:dyDescent="0.15">
      <c r="A24" s="50" t="s">
        <v>85</v>
      </c>
      <c r="B24" s="51"/>
      <c r="C24" s="51"/>
      <c r="D24" s="51"/>
      <c r="E24" s="51"/>
      <c r="F24" s="51"/>
      <c r="G24" s="51"/>
      <c r="H24" s="51"/>
    </row>
    <row r="25" spans="1:8" ht="15" x14ac:dyDescent="0.15">
      <c r="A25" s="52" t="s">
        <v>5</v>
      </c>
      <c r="B25" s="54" t="s">
        <v>6</v>
      </c>
      <c r="C25" s="56" t="s">
        <v>7</v>
      </c>
      <c r="D25" s="58" t="s">
        <v>8</v>
      </c>
      <c r="E25" s="59"/>
      <c r="F25" s="59"/>
      <c r="G25" s="56" t="s">
        <v>9</v>
      </c>
      <c r="H25" s="56" t="s">
        <v>10</v>
      </c>
    </row>
    <row r="26" spans="1:8" x14ac:dyDescent="0.15">
      <c r="A26" s="53"/>
      <c r="B26" s="55"/>
      <c r="C26" s="57"/>
      <c r="D26" s="1" t="s">
        <v>11</v>
      </c>
      <c r="E26" s="18" t="s">
        <v>77</v>
      </c>
      <c r="F26" s="1" t="s">
        <v>12</v>
      </c>
      <c r="G26" s="57"/>
      <c r="H26" s="57"/>
    </row>
    <row r="27" spans="1:8" ht="15" x14ac:dyDescent="0.15">
      <c r="A27" s="2">
        <v>1</v>
      </c>
      <c r="B27" s="21" t="s">
        <v>13</v>
      </c>
      <c r="C27" s="20">
        <v>584.6</v>
      </c>
      <c r="D27" s="3">
        <f>C27*45</f>
        <v>26307</v>
      </c>
      <c r="E27" s="3">
        <f>C27*45</f>
        <v>26307</v>
      </c>
      <c r="F27" s="3">
        <f>D27+E27</f>
        <v>52614</v>
      </c>
      <c r="G27" s="3">
        <v>0</v>
      </c>
      <c r="H27" s="3">
        <f>G27*80</f>
        <v>0</v>
      </c>
    </row>
    <row r="28" spans="1:8" ht="15" x14ac:dyDescent="0.15">
      <c r="A28" s="2">
        <v>2</v>
      </c>
      <c r="B28" s="21" t="s">
        <v>14</v>
      </c>
      <c r="C28" s="20">
        <v>692.38</v>
      </c>
      <c r="D28" s="3">
        <f>C28*45</f>
        <v>31157.1</v>
      </c>
      <c r="E28" s="3">
        <f t="shared" ref="E28:E37" si="5">C28*45</f>
        <v>31157.1</v>
      </c>
      <c r="F28" s="3">
        <f t="shared" ref="F28:F38" si="6">D28+E28</f>
        <v>62314.2</v>
      </c>
      <c r="G28" s="3">
        <v>0</v>
      </c>
      <c r="H28" s="3">
        <f>G28*80</f>
        <v>0</v>
      </c>
    </row>
    <row r="29" spans="1:8" ht="15" x14ac:dyDescent="0.15">
      <c r="A29" s="2">
        <v>3</v>
      </c>
      <c r="B29" s="21" t="s">
        <v>15</v>
      </c>
      <c r="C29" s="20">
        <v>592.29999999999995</v>
      </c>
      <c r="D29" s="3">
        <f t="shared" ref="D29:D37" si="7">C29*45</f>
        <v>26653.499999999996</v>
      </c>
      <c r="E29" s="3">
        <f t="shared" si="5"/>
        <v>26653.499999999996</v>
      </c>
      <c r="F29" s="3">
        <f t="shared" si="6"/>
        <v>53306.999999999993</v>
      </c>
      <c r="G29" s="3">
        <v>198</v>
      </c>
      <c r="H29" s="3">
        <f t="shared" ref="H29:H37" si="8">G29*80</f>
        <v>15840</v>
      </c>
    </row>
    <row r="30" spans="1:8" ht="15" x14ac:dyDescent="0.15">
      <c r="A30" s="2">
        <v>4</v>
      </c>
      <c r="B30" s="21" t="s">
        <v>16</v>
      </c>
      <c r="C30" s="20">
        <v>627.20000000000005</v>
      </c>
      <c r="D30" s="3">
        <f t="shared" si="7"/>
        <v>28224.000000000004</v>
      </c>
      <c r="E30" s="3">
        <f t="shared" si="5"/>
        <v>28224.000000000004</v>
      </c>
      <c r="F30" s="3">
        <f t="shared" si="6"/>
        <v>56448.000000000007</v>
      </c>
      <c r="G30" s="3">
        <v>225</v>
      </c>
      <c r="H30" s="3">
        <f t="shared" si="8"/>
        <v>18000</v>
      </c>
    </row>
    <row r="31" spans="1:8" ht="15" x14ac:dyDescent="0.15">
      <c r="A31" s="2">
        <v>5</v>
      </c>
      <c r="B31" s="21" t="s">
        <v>17</v>
      </c>
      <c r="C31" s="20">
        <v>403.5</v>
      </c>
      <c r="D31" s="3">
        <f t="shared" si="7"/>
        <v>18157.5</v>
      </c>
      <c r="E31" s="3">
        <f t="shared" si="5"/>
        <v>18157.5</v>
      </c>
      <c r="F31" s="3">
        <f t="shared" si="6"/>
        <v>36315</v>
      </c>
      <c r="G31" s="3">
        <v>188</v>
      </c>
      <c r="H31" s="3">
        <f t="shared" si="8"/>
        <v>15040</v>
      </c>
    </row>
    <row r="32" spans="1:8" ht="15" x14ac:dyDescent="0.15">
      <c r="A32" s="2">
        <v>6</v>
      </c>
      <c r="B32" s="21" t="s">
        <v>18</v>
      </c>
      <c r="C32" s="20">
        <v>724.72</v>
      </c>
      <c r="D32" s="3">
        <f t="shared" si="7"/>
        <v>32612.400000000001</v>
      </c>
      <c r="E32" s="3">
        <f t="shared" si="5"/>
        <v>32612.400000000001</v>
      </c>
      <c r="F32" s="3">
        <f t="shared" si="6"/>
        <v>65224.800000000003</v>
      </c>
      <c r="G32" s="3">
        <v>234</v>
      </c>
      <c r="H32" s="3">
        <f t="shared" si="8"/>
        <v>18720</v>
      </c>
    </row>
    <row r="33" spans="1:8" ht="15" x14ac:dyDescent="0.15">
      <c r="A33" s="2">
        <v>7</v>
      </c>
      <c r="B33" s="21" t="s">
        <v>19</v>
      </c>
      <c r="C33" s="20">
        <v>362.8</v>
      </c>
      <c r="D33" s="3">
        <f t="shared" si="7"/>
        <v>16326</v>
      </c>
      <c r="E33" s="3">
        <f t="shared" si="5"/>
        <v>16326</v>
      </c>
      <c r="F33" s="3">
        <f t="shared" si="6"/>
        <v>32652</v>
      </c>
      <c r="G33" s="3">
        <v>164.8</v>
      </c>
      <c r="H33" s="3">
        <f t="shared" si="8"/>
        <v>13184</v>
      </c>
    </row>
    <row r="34" spans="1:8" ht="15" x14ac:dyDescent="0.15">
      <c r="A34" s="2">
        <v>8</v>
      </c>
      <c r="B34" s="21" t="s">
        <v>20</v>
      </c>
      <c r="C34" s="20">
        <v>434.3</v>
      </c>
      <c r="D34" s="3">
        <f t="shared" si="7"/>
        <v>19543.5</v>
      </c>
      <c r="E34" s="3">
        <f t="shared" si="5"/>
        <v>19543.5</v>
      </c>
      <c r="F34" s="3">
        <f t="shared" si="6"/>
        <v>39087</v>
      </c>
      <c r="G34" s="3">
        <v>92</v>
      </c>
      <c r="H34" s="3">
        <f t="shared" si="8"/>
        <v>7360</v>
      </c>
    </row>
    <row r="35" spans="1:8" ht="15" x14ac:dyDescent="0.15">
      <c r="A35" s="2">
        <v>9</v>
      </c>
      <c r="B35" s="21" t="s">
        <v>21</v>
      </c>
      <c r="C35" s="20">
        <v>380.07</v>
      </c>
      <c r="D35" s="3">
        <f t="shared" si="7"/>
        <v>17103.150000000001</v>
      </c>
      <c r="E35" s="3">
        <f t="shared" si="5"/>
        <v>17103.150000000001</v>
      </c>
      <c r="F35" s="3">
        <f t="shared" si="6"/>
        <v>34206.300000000003</v>
      </c>
      <c r="G35" s="3">
        <v>0</v>
      </c>
      <c r="H35" s="3">
        <f t="shared" si="8"/>
        <v>0</v>
      </c>
    </row>
    <row r="36" spans="1:8" ht="15" x14ac:dyDescent="0.15">
      <c r="A36" s="2">
        <v>10</v>
      </c>
      <c r="B36" s="21" t="s">
        <v>22</v>
      </c>
      <c r="C36" s="20">
        <v>654.23</v>
      </c>
      <c r="D36" s="3">
        <f t="shared" si="7"/>
        <v>29440.350000000002</v>
      </c>
      <c r="E36" s="3">
        <f t="shared" si="5"/>
        <v>29440.350000000002</v>
      </c>
      <c r="F36" s="3">
        <f t="shared" si="6"/>
        <v>58880.700000000004</v>
      </c>
      <c r="G36" s="3">
        <v>0</v>
      </c>
      <c r="H36" s="3">
        <f t="shared" si="8"/>
        <v>0</v>
      </c>
    </row>
    <row r="37" spans="1:8" ht="15" x14ac:dyDescent="0.15">
      <c r="A37" s="2">
        <v>11</v>
      </c>
      <c r="B37" s="21" t="s">
        <v>23</v>
      </c>
      <c r="C37" s="20">
        <v>248.6</v>
      </c>
      <c r="D37" s="3">
        <f t="shared" si="7"/>
        <v>11187</v>
      </c>
      <c r="E37" s="3">
        <f t="shared" si="5"/>
        <v>11187</v>
      </c>
      <c r="F37" s="3">
        <f t="shared" si="6"/>
        <v>22374</v>
      </c>
      <c r="G37" s="3">
        <v>0</v>
      </c>
      <c r="H37" s="3">
        <f t="shared" si="8"/>
        <v>0</v>
      </c>
    </row>
    <row r="38" spans="1:8" ht="15" x14ac:dyDescent="0.15">
      <c r="A38" s="48" t="s">
        <v>4</v>
      </c>
      <c r="B38" s="49"/>
      <c r="C38" s="3">
        <f>SUM(C27:C37)</f>
        <v>5704.7000000000007</v>
      </c>
      <c r="D38" s="3">
        <f>C38*45</f>
        <v>256711.50000000003</v>
      </c>
      <c r="E38" s="3">
        <f>C38*45</f>
        <v>256711.50000000003</v>
      </c>
      <c r="F38" s="3">
        <f t="shared" si="6"/>
        <v>513423.00000000006</v>
      </c>
      <c r="G38" s="3">
        <f>SUM(G27:G37)</f>
        <v>1101.8</v>
      </c>
      <c r="H38" s="3">
        <f>SUM(H27:H37)</f>
        <v>88144</v>
      </c>
    </row>
    <row r="41" spans="1:8" ht="18.75" x14ac:dyDescent="0.15">
      <c r="A41" s="50" t="s">
        <v>86</v>
      </c>
      <c r="B41" s="51"/>
      <c r="C41" s="51"/>
      <c r="D41" s="51"/>
      <c r="E41" s="51"/>
      <c r="F41" s="51"/>
      <c r="G41" s="51"/>
      <c r="H41" s="51"/>
    </row>
    <row r="42" spans="1:8" ht="15" x14ac:dyDescent="0.15">
      <c r="A42" s="52" t="s">
        <v>5</v>
      </c>
      <c r="B42" s="54" t="s">
        <v>6</v>
      </c>
      <c r="C42" s="56" t="s">
        <v>7</v>
      </c>
      <c r="D42" s="58" t="s">
        <v>8</v>
      </c>
      <c r="E42" s="59"/>
      <c r="F42" s="59"/>
      <c r="G42" s="56" t="s">
        <v>9</v>
      </c>
      <c r="H42" s="56" t="s">
        <v>10</v>
      </c>
    </row>
    <row r="43" spans="1:8" x14ac:dyDescent="0.15">
      <c r="A43" s="53"/>
      <c r="B43" s="55"/>
      <c r="C43" s="57"/>
      <c r="D43" s="1" t="s">
        <v>11</v>
      </c>
      <c r="E43" s="18" t="s">
        <v>77</v>
      </c>
      <c r="F43" s="1" t="s">
        <v>12</v>
      </c>
      <c r="G43" s="57"/>
      <c r="H43" s="57"/>
    </row>
    <row r="44" spans="1:8" ht="15" x14ac:dyDescent="0.15">
      <c r="A44" s="2">
        <v>1</v>
      </c>
      <c r="B44" s="22" t="s">
        <v>34</v>
      </c>
      <c r="C44" s="20">
        <v>76.319999999999993</v>
      </c>
      <c r="D44" s="3" cm="1">
        <f t="array" ref="D44">MMULT(C44,45)</f>
        <v>3434.3999999999996</v>
      </c>
      <c r="E44" s="3" cm="1">
        <f t="array" ref="E44">MMULT(C44,45)</f>
        <v>3434.3999999999996</v>
      </c>
      <c r="F44" s="3">
        <f>SUM(D44,E44)</f>
        <v>6868.7999999999993</v>
      </c>
      <c r="G44" s="6">
        <v>38.159999999999997</v>
      </c>
      <c r="H44" s="3" cm="1">
        <f t="array" ref="H44">MMULT(G44,80)</f>
        <v>3052.7999999999997</v>
      </c>
    </row>
    <row r="45" spans="1:8" ht="15" x14ac:dyDescent="0.15">
      <c r="A45" s="2">
        <v>2</v>
      </c>
      <c r="B45" s="22" t="s">
        <v>87</v>
      </c>
      <c r="C45" s="20">
        <v>142.80000000000001</v>
      </c>
      <c r="D45" s="3" cm="1">
        <f t="array" ref="D45">MMULT(C45,45)</f>
        <v>6426.0000000000009</v>
      </c>
      <c r="E45" s="3" cm="1">
        <f t="array" ref="E45">MMULT(C45,45)</f>
        <v>6426.0000000000009</v>
      </c>
      <c r="F45" s="3">
        <f t="shared" ref="F45:F57" si="9">SUM(D45,E45)</f>
        <v>12852.000000000002</v>
      </c>
      <c r="G45" s="6">
        <v>66.650000000000006</v>
      </c>
      <c r="H45" s="3" cm="1">
        <f t="array" ref="H45">MMULT(G45,80)</f>
        <v>5332</v>
      </c>
    </row>
    <row r="46" spans="1:8" ht="15" x14ac:dyDescent="0.15">
      <c r="A46" s="2">
        <v>3</v>
      </c>
      <c r="B46" s="22" t="s">
        <v>28</v>
      </c>
      <c r="C46" s="20">
        <v>121.95</v>
      </c>
      <c r="D46" s="3" cm="1">
        <f t="array" ref="D46">MMULT(C46,45)</f>
        <v>5487.75</v>
      </c>
      <c r="E46" s="3" cm="1">
        <f t="array" ref="E46">MMULT(C46,45)</f>
        <v>5487.75</v>
      </c>
      <c r="F46" s="3">
        <f t="shared" si="9"/>
        <v>10975.5</v>
      </c>
      <c r="G46" s="6">
        <v>56.93</v>
      </c>
      <c r="H46" s="3" cm="1">
        <f t="array" ref="H46">MMULT(G46,80)</f>
        <v>4554.3999999999996</v>
      </c>
    </row>
    <row r="47" spans="1:8" ht="15" x14ac:dyDescent="0.15">
      <c r="A47" s="2">
        <v>4</v>
      </c>
      <c r="B47" s="23" t="s">
        <v>32</v>
      </c>
      <c r="C47" s="20">
        <v>73.8</v>
      </c>
      <c r="D47" s="3" cm="1">
        <f t="array" ref="D47">MMULT(C47,45)</f>
        <v>3321</v>
      </c>
      <c r="E47" s="3" cm="1">
        <f t="array" ref="E47">MMULT(C47,45)</f>
        <v>3321</v>
      </c>
      <c r="F47" s="3">
        <f t="shared" si="9"/>
        <v>6642</v>
      </c>
      <c r="G47" s="6">
        <v>34.369999999999997</v>
      </c>
      <c r="H47" s="3" cm="1">
        <f t="array" ref="H47">MMULT(G47,80)</f>
        <v>2749.6</v>
      </c>
    </row>
    <row r="48" spans="1:8" ht="15" x14ac:dyDescent="0.15">
      <c r="A48" s="2">
        <v>5</v>
      </c>
      <c r="B48" s="23" t="s">
        <v>31</v>
      </c>
      <c r="C48" s="20">
        <v>113.35</v>
      </c>
      <c r="D48" s="3" cm="1">
        <f t="array" ref="D48">MMULT(C48,45)</f>
        <v>5100.75</v>
      </c>
      <c r="E48" s="3" cm="1">
        <f t="array" ref="E48">MMULT(C48,45)</f>
        <v>5100.75</v>
      </c>
      <c r="F48" s="3">
        <f t="shared" si="9"/>
        <v>10201.5</v>
      </c>
      <c r="G48" s="6">
        <v>52.1</v>
      </c>
      <c r="H48" s="3" cm="1">
        <f t="array" ref="H48">MMULT(G48,80)</f>
        <v>4168</v>
      </c>
    </row>
    <row r="49" spans="1:8" ht="15" x14ac:dyDescent="0.15">
      <c r="A49" s="2">
        <v>6</v>
      </c>
      <c r="B49" s="23" t="s">
        <v>26</v>
      </c>
      <c r="C49" s="20">
        <v>34.5</v>
      </c>
      <c r="D49" s="3" cm="1">
        <f t="array" ref="D49">MMULT(C49,45)</f>
        <v>1552.5</v>
      </c>
      <c r="E49" s="3" cm="1">
        <f t="array" ref="E49">MMULT(C49,45)</f>
        <v>1552.5</v>
      </c>
      <c r="F49" s="3">
        <f t="shared" si="9"/>
        <v>3105</v>
      </c>
      <c r="G49" s="6">
        <v>16.12</v>
      </c>
      <c r="H49" s="3" cm="1">
        <f t="array" ref="H49">MMULT(G49,80)</f>
        <v>1289.6000000000001</v>
      </c>
    </row>
    <row r="50" spans="1:8" ht="15" x14ac:dyDescent="0.15">
      <c r="A50" s="2">
        <v>7</v>
      </c>
      <c r="B50" s="23" t="s">
        <v>25</v>
      </c>
      <c r="C50" s="20">
        <v>343.68</v>
      </c>
      <c r="D50" s="3" cm="1">
        <f t="array" ref="D50">MMULT(C50,45)</f>
        <v>15465.6</v>
      </c>
      <c r="E50" s="3" cm="1">
        <f t="array" ref="E50">MMULT(C50,45)</f>
        <v>15465.6</v>
      </c>
      <c r="F50" s="3">
        <f t="shared" si="9"/>
        <v>30931.200000000001</v>
      </c>
      <c r="G50" s="6">
        <v>155.35</v>
      </c>
      <c r="H50" s="3" cm="1">
        <f t="array" ref="H50">MMULT(G50,80)</f>
        <v>12428</v>
      </c>
    </row>
    <row r="51" spans="1:8" ht="15" x14ac:dyDescent="0.15">
      <c r="A51" s="2">
        <v>8</v>
      </c>
      <c r="B51" s="23" t="s">
        <v>27</v>
      </c>
      <c r="C51" s="20">
        <v>150.6</v>
      </c>
      <c r="D51" s="3" cm="1">
        <f t="array" ref="D51">MMULT(C51,45)</f>
        <v>6777</v>
      </c>
      <c r="E51" s="3" cm="1">
        <f t="array" ref="E51">MMULT(C51,45)</f>
        <v>6777</v>
      </c>
      <c r="F51" s="3">
        <f t="shared" si="9"/>
        <v>13554</v>
      </c>
      <c r="G51" s="6">
        <v>70.400000000000006</v>
      </c>
      <c r="H51" s="3" cm="1">
        <f t="array" ref="H51">MMULT(G51,80)</f>
        <v>5632</v>
      </c>
    </row>
    <row r="52" spans="1:8" ht="15" x14ac:dyDescent="0.15">
      <c r="A52" s="2">
        <v>9</v>
      </c>
      <c r="B52" s="23" t="s">
        <v>30</v>
      </c>
      <c r="C52" s="20">
        <v>125.9</v>
      </c>
      <c r="D52" s="3" cm="1">
        <f t="array" ref="D52">MMULT(C52,45)</f>
        <v>5665.5</v>
      </c>
      <c r="E52" s="3" cm="1">
        <f t="array" ref="E52">MMULT(C52,45)</f>
        <v>5665.5</v>
      </c>
      <c r="F52" s="3">
        <f t="shared" si="9"/>
        <v>11331</v>
      </c>
      <c r="G52" s="6">
        <v>57</v>
      </c>
      <c r="H52" s="3" cm="1">
        <f t="array" ref="H52">MMULT(G52,80)</f>
        <v>4560</v>
      </c>
    </row>
    <row r="53" spans="1:8" ht="15" x14ac:dyDescent="0.15">
      <c r="A53" s="2">
        <v>10</v>
      </c>
      <c r="B53" s="23" t="s">
        <v>35</v>
      </c>
      <c r="C53" s="20">
        <v>204.23</v>
      </c>
      <c r="D53" s="3" cm="1">
        <f t="array" ref="D53">MMULT(C53,45)</f>
        <v>9190.35</v>
      </c>
      <c r="E53" s="3" cm="1">
        <f t="array" ref="E53">MMULT(C53,45)</f>
        <v>9190.35</v>
      </c>
      <c r="F53" s="3">
        <f t="shared" si="9"/>
        <v>18380.7</v>
      </c>
      <c r="G53" s="6">
        <v>95.43</v>
      </c>
      <c r="H53" s="3" cm="1">
        <f t="array" ref="H53">MMULT(G53,80)</f>
        <v>7634.4000000000005</v>
      </c>
    </row>
    <row r="54" spans="1:8" ht="15" x14ac:dyDescent="0.15">
      <c r="A54" s="2">
        <v>11</v>
      </c>
      <c r="B54" s="23" t="s">
        <v>33</v>
      </c>
      <c r="C54" s="20">
        <v>242.15</v>
      </c>
      <c r="D54" s="3" cm="1">
        <f t="array" ref="D54">MMULT(C54,45)</f>
        <v>10896.75</v>
      </c>
      <c r="E54" s="3" cm="1">
        <f t="array" ref="E54">MMULT(C54,45)</f>
        <v>10896.75</v>
      </c>
      <c r="F54" s="3">
        <f t="shared" si="9"/>
        <v>21793.5</v>
      </c>
      <c r="G54" s="6">
        <v>113.15</v>
      </c>
      <c r="H54" s="3" cm="1">
        <f t="array" ref="H54">MMULT(G54,80)</f>
        <v>9052</v>
      </c>
    </row>
    <row r="55" spans="1:8" ht="15" x14ac:dyDescent="0.15">
      <c r="A55" s="2">
        <v>12</v>
      </c>
      <c r="B55" s="23" t="s">
        <v>29</v>
      </c>
      <c r="C55" s="20">
        <v>48.2</v>
      </c>
      <c r="D55" s="3" cm="1">
        <f t="array" ref="D55">MMULT(C55,45)</f>
        <v>2169</v>
      </c>
      <c r="E55" s="3" cm="1">
        <f t="array" ref="E55">MMULT(C55,45)</f>
        <v>2169</v>
      </c>
      <c r="F55" s="3">
        <f t="shared" si="9"/>
        <v>4338</v>
      </c>
      <c r="G55" s="6">
        <v>21.3</v>
      </c>
      <c r="H55" s="3" cm="1">
        <f t="array" ref="H55">MMULT(G55,80)</f>
        <v>1704</v>
      </c>
    </row>
    <row r="56" spans="1:8" ht="15" x14ac:dyDescent="0.15">
      <c r="A56" s="2">
        <v>13</v>
      </c>
      <c r="B56" s="23" t="s">
        <v>24</v>
      </c>
      <c r="C56" s="20">
        <v>189.75</v>
      </c>
      <c r="D56" s="3" cm="1">
        <f t="array" ref="D56">MMULT(C56,45)</f>
        <v>8538.75</v>
      </c>
      <c r="E56" s="3" cm="1">
        <f t="array" ref="E56">MMULT(C56,45)</f>
        <v>8538.75</v>
      </c>
      <c r="F56" s="3">
        <f t="shared" si="9"/>
        <v>17077.5</v>
      </c>
      <c r="G56" s="6">
        <v>0</v>
      </c>
      <c r="H56" s="3" cm="1">
        <f t="array" ref="H56">MMULT(G56,80)</f>
        <v>0</v>
      </c>
    </row>
    <row r="57" spans="1:8" ht="15" x14ac:dyDescent="0.15">
      <c r="A57" s="2">
        <v>14</v>
      </c>
      <c r="B57" s="23" t="s">
        <v>88</v>
      </c>
      <c r="C57" s="20">
        <v>451.01</v>
      </c>
      <c r="D57" s="3" cm="1">
        <f t="array" ref="D57">MMULT(C57,45)</f>
        <v>20295.45</v>
      </c>
      <c r="E57" s="3" cm="1">
        <f t="array" ref="E57">MMULT(C57,45)</f>
        <v>20295.45</v>
      </c>
      <c r="F57" s="3">
        <f t="shared" si="9"/>
        <v>40590.9</v>
      </c>
      <c r="G57" s="6">
        <v>211.07</v>
      </c>
      <c r="H57" s="3" cm="1">
        <f t="array" ref="H57">MMULT(G57,80)</f>
        <v>16885.599999999999</v>
      </c>
    </row>
    <row r="58" spans="1:8" ht="15" x14ac:dyDescent="0.15">
      <c r="A58" s="48" t="s">
        <v>4</v>
      </c>
      <c r="B58" s="49"/>
      <c r="C58" s="3">
        <f>SUM(C44:C57)</f>
        <v>2318.2400000000002</v>
      </c>
      <c r="D58" s="3">
        <f>C58*45</f>
        <v>104320.80000000002</v>
      </c>
      <c r="E58" s="3">
        <f>C58*45</f>
        <v>104320.80000000002</v>
      </c>
      <c r="F58" s="3">
        <f t="shared" ref="F58" si="10">D58+E58</f>
        <v>208641.60000000003</v>
      </c>
      <c r="G58" s="3">
        <f>SUM(G44:G57)</f>
        <v>988.03</v>
      </c>
      <c r="H58" s="3">
        <f>SUM(H44:H57)</f>
        <v>79042.399999999994</v>
      </c>
    </row>
    <row r="61" spans="1:8" ht="18.75" x14ac:dyDescent="0.15">
      <c r="A61" s="50" t="s">
        <v>89</v>
      </c>
      <c r="B61" s="51"/>
      <c r="C61" s="51"/>
      <c r="D61" s="51"/>
      <c r="E61" s="51"/>
      <c r="F61" s="51"/>
      <c r="G61" s="51"/>
      <c r="H61" s="51"/>
    </row>
    <row r="62" spans="1:8" ht="15" x14ac:dyDescent="0.15">
      <c r="A62" s="52" t="s">
        <v>5</v>
      </c>
      <c r="B62" s="54" t="s">
        <v>6</v>
      </c>
      <c r="C62" s="56" t="s">
        <v>7</v>
      </c>
      <c r="D62" s="58" t="s">
        <v>8</v>
      </c>
      <c r="E62" s="59"/>
      <c r="F62" s="59"/>
      <c r="G62" s="56" t="s">
        <v>9</v>
      </c>
      <c r="H62" s="56" t="s">
        <v>10</v>
      </c>
    </row>
    <row r="63" spans="1:8" x14ac:dyDescent="0.15">
      <c r="A63" s="53"/>
      <c r="B63" s="55"/>
      <c r="C63" s="57"/>
      <c r="D63" s="1" t="s">
        <v>11</v>
      </c>
      <c r="E63" s="18" t="s">
        <v>77</v>
      </c>
      <c r="F63" s="1" t="s">
        <v>12</v>
      </c>
      <c r="G63" s="57"/>
      <c r="H63" s="57"/>
    </row>
    <row r="64" spans="1:8" ht="15" x14ac:dyDescent="0.15">
      <c r="A64" s="2">
        <v>1</v>
      </c>
      <c r="B64" s="21" t="s">
        <v>90</v>
      </c>
      <c r="C64" s="20">
        <v>151.69999999999999</v>
      </c>
      <c r="D64" s="3" cm="1">
        <f t="array" ref="D64">MMULT(C64,45)</f>
        <v>6826.4999999999991</v>
      </c>
      <c r="E64" s="3" cm="1">
        <f t="array" ref="E64">MMULT(C64,45)</f>
        <v>6826.4999999999991</v>
      </c>
      <c r="F64" s="3">
        <f>SUM(D64,E64)</f>
        <v>13652.999999999998</v>
      </c>
      <c r="G64" s="20">
        <v>0</v>
      </c>
      <c r="H64" s="3" cm="1">
        <f t="array" ref="H64">MMULT(G64,80)</f>
        <v>0</v>
      </c>
    </row>
    <row r="65" spans="1:8" ht="15" x14ac:dyDescent="0.15">
      <c r="A65" s="2">
        <v>2</v>
      </c>
      <c r="B65" s="21" t="s">
        <v>36</v>
      </c>
      <c r="C65" s="20">
        <v>418.8</v>
      </c>
      <c r="D65" s="3" cm="1">
        <f t="array" ref="D65">MMULT(C65,45)</f>
        <v>18846</v>
      </c>
      <c r="E65" s="3" cm="1">
        <f t="array" ref="E65">MMULT(C65,45)</f>
        <v>18846</v>
      </c>
      <c r="F65" s="3">
        <f t="shared" ref="F65:F68" si="11">SUM(D65,E65)</f>
        <v>37692</v>
      </c>
      <c r="G65" s="20">
        <v>195.7</v>
      </c>
      <c r="H65" s="3" cm="1">
        <f t="array" ref="H65">MMULT(G65,80)</f>
        <v>15656</v>
      </c>
    </row>
    <row r="66" spans="1:8" ht="15" x14ac:dyDescent="0.15">
      <c r="A66" s="2">
        <v>3</v>
      </c>
      <c r="B66" s="21" t="s">
        <v>37</v>
      </c>
      <c r="C66" s="20">
        <v>405.9</v>
      </c>
      <c r="D66" s="3" cm="1">
        <f t="array" ref="D66">MMULT(C66,45)</f>
        <v>18265.5</v>
      </c>
      <c r="E66" s="3" cm="1">
        <f t="array" ref="E66">MMULT(C66,45)</f>
        <v>18265.5</v>
      </c>
      <c r="F66" s="3">
        <f t="shared" si="11"/>
        <v>36531</v>
      </c>
      <c r="G66" s="20">
        <v>181.1</v>
      </c>
      <c r="H66" s="3" cm="1">
        <f t="array" ref="H66">MMULT(G66,80)</f>
        <v>14488</v>
      </c>
    </row>
    <row r="67" spans="1:8" ht="15" x14ac:dyDescent="0.15">
      <c r="A67" s="2">
        <v>4</v>
      </c>
      <c r="B67" s="21" t="s">
        <v>91</v>
      </c>
      <c r="C67" s="20">
        <v>277.17</v>
      </c>
      <c r="D67" s="3" cm="1">
        <f t="array" ref="D67">MMULT(C67,45)</f>
        <v>12472.650000000001</v>
      </c>
      <c r="E67" s="3" cm="1">
        <f t="array" ref="E67">MMULT(C67,45)</f>
        <v>12472.650000000001</v>
      </c>
      <c r="F67" s="3">
        <f t="shared" si="11"/>
        <v>24945.300000000003</v>
      </c>
      <c r="G67" s="20">
        <v>134.4</v>
      </c>
      <c r="H67" s="3" cm="1">
        <f t="array" ref="H67">MMULT(G67,80)</f>
        <v>10752</v>
      </c>
    </row>
    <row r="68" spans="1:8" ht="15" x14ac:dyDescent="0.15">
      <c r="A68" s="2">
        <v>5</v>
      </c>
      <c r="B68" s="21" t="s">
        <v>38</v>
      </c>
      <c r="C68" s="20">
        <v>40.4</v>
      </c>
      <c r="D68" s="3" cm="1">
        <f t="array" ref="D68">MMULT(C68,45)</f>
        <v>1818</v>
      </c>
      <c r="E68" s="3" cm="1">
        <f t="array" ref="E68">MMULT(C68,45)</f>
        <v>1818</v>
      </c>
      <c r="F68" s="3">
        <f t="shared" si="11"/>
        <v>3636</v>
      </c>
      <c r="G68" s="20">
        <v>0</v>
      </c>
      <c r="H68" s="3" cm="1">
        <f t="array" ref="H68">MMULT(G68,80)</f>
        <v>0</v>
      </c>
    </row>
    <row r="69" spans="1:8" ht="15" x14ac:dyDescent="0.15">
      <c r="A69" s="48" t="s">
        <v>4</v>
      </c>
      <c r="B69" s="49"/>
      <c r="C69" s="3">
        <f>SUM(C64:C68)</f>
        <v>1293.97</v>
      </c>
      <c r="D69" s="3">
        <f>C69*45</f>
        <v>58228.65</v>
      </c>
      <c r="E69" s="3">
        <f>C69*45</f>
        <v>58228.65</v>
      </c>
      <c r="F69" s="3">
        <f t="shared" ref="F69" si="12">D69+E69</f>
        <v>116457.3</v>
      </c>
      <c r="G69" s="3">
        <f>SUM(G64:G68)</f>
        <v>511.19999999999993</v>
      </c>
      <c r="H69" s="3">
        <f>SUM(H64:H68)</f>
        <v>40896</v>
      </c>
    </row>
    <row r="72" spans="1:8" ht="18.75" x14ac:dyDescent="0.15">
      <c r="A72" s="50" t="s">
        <v>92</v>
      </c>
      <c r="B72" s="51"/>
      <c r="C72" s="51"/>
      <c r="D72" s="51"/>
      <c r="E72" s="51"/>
      <c r="F72" s="51"/>
      <c r="G72" s="51"/>
      <c r="H72" s="51"/>
    </row>
    <row r="73" spans="1:8" ht="15" x14ac:dyDescent="0.15">
      <c r="A73" s="52" t="s">
        <v>5</v>
      </c>
      <c r="B73" s="54" t="s">
        <v>6</v>
      </c>
      <c r="C73" s="56" t="s">
        <v>7</v>
      </c>
      <c r="D73" s="58" t="s">
        <v>8</v>
      </c>
      <c r="E73" s="59"/>
      <c r="F73" s="59"/>
      <c r="G73" s="56" t="s">
        <v>9</v>
      </c>
      <c r="H73" s="56" t="s">
        <v>10</v>
      </c>
    </row>
    <row r="74" spans="1:8" x14ac:dyDescent="0.15">
      <c r="A74" s="53"/>
      <c r="B74" s="55"/>
      <c r="C74" s="57"/>
      <c r="D74" s="1" t="s">
        <v>11</v>
      </c>
      <c r="E74" s="18" t="s">
        <v>77</v>
      </c>
      <c r="F74" s="1" t="s">
        <v>12</v>
      </c>
      <c r="G74" s="57"/>
      <c r="H74" s="57"/>
    </row>
    <row r="75" spans="1:8" ht="15" x14ac:dyDescent="0.15">
      <c r="A75" s="2">
        <v>1</v>
      </c>
      <c r="B75" s="24" t="s">
        <v>93</v>
      </c>
      <c r="C75" s="20">
        <v>3596.5</v>
      </c>
      <c r="D75" s="3" cm="1">
        <f t="array" ref="D75">MMULT(C75,45)</f>
        <v>161842.5</v>
      </c>
      <c r="E75" s="3" cm="1">
        <f t="array" ref="E75">MMULT(C75,45)</f>
        <v>161842.5</v>
      </c>
      <c r="F75" s="3">
        <f>SUM(D75,E75)</f>
        <v>323685</v>
      </c>
      <c r="G75" s="20">
        <v>0</v>
      </c>
      <c r="H75" s="20">
        <v>0</v>
      </c>
    </row>
    <row r="76" spans="1:8" ht="15" x14ac:dyDescent="0.15">
      <c r="A76" s="2">
        <v>2</v>
      </c>
      <c r="B76" s="24" t="s">
        <v>94</v>
      </c>
      <c r="C76" s="20">
        <v>4626.5</v>
      </c>
      <c r="D76" s="3" cm="1">
        <f t="array" ref="D76">MMULT(C76,45)</f>
        <v>208192.5</v>
      </c>
      <c r="E76" s="3" cm="1">
        <f t="array" ref="E76">MMULT(C76,45)</f>
        <v>208192.5</v>
      </c>
      <c r="F76" s="3">
        <f t="shared" ref="F76:F89" si="13">SUM(D76,E76)</f>
        <v>416385</v>
      </c>
      <c r="G76" s="20">
        <v>0</v>
      </c>
      <c r="H76" s="20">
        <v>0</v>
      </c>
    </row>
    <row r="77" spans="1:8" ht="15" x14ac:dyDescent="0.15">
      <c r="A77" s="2">
        <v>3</v>
      </c>
      <c r="B77" s="24" t="s">
        <v>95</v>
      </c>
      <c r="C77" s="20">
        <v>2718.52</v>
      </c>
      <c r="D77" s="3" cm="1">
        <f t="array" ref="D77">MMULT(C77,45)</f>
        <v>122333.4</v>
      </c>
      <c r="E77" s="3" cm="1">
        <f t="array" ref="E77">MMULT(C77,45)</f>
        <v>122333.4</v>
      </c>
      <c r="F77" s="3">
        <f t="shared" si="13"/>
        <v>244666.8</v>
      </c>
      <c r="G77" s="20">
        <v>0</v>
      </c>
      <c r="H77" s="20">
        <v>0</v>
      </c>
    </row>
    <row r="78" spans="1:8" ht="15" x14ac:dyDescent="0.15">
      <c r="A78" s="2">
        <v>4</v>
      </c>
      <c r="B78" s="24" t="s">
        <v>96</v>
      </c>
      <c r="C78" s="20">
        <v>1907.4</v>
      </c>
      <c r="D78" s="3" cm="1">
        <f t="array" ref="D78">MMULT(C78,45)</f>
        <v>85833</v>
      </c>
      <c r="E78" s="3" cm="1">
        <f t="array" ref="E78">MMULT(C78,45)</f>
        <v>85833</v>
      </c>
      <c r="F78" s="3">
        <f t="shared" si="13"/>
        <v>171666</v>
      </c>
      <c r="G78" s="20">
        <v>0</v>
      </c>
      <c r="H78" s="20">
        <v>0</v>
      </c>
    </row>
    <row r="79" spans="1:8" ht="15" x14ac:dyDescent="0.15">
      <c r="A79" s="2">
        <v>5</v>
      </c>
      <c r="B79" s="24" t="s">
        <v>97</v>
      </c>
      <c r="C79" s="20">
        <v>2574.4</v>
      </c>
      <c r="D79" s="3" cm="1">
        <f t="array" ref="D79">MMULT(C79,45)</f>
        <v>115848</v>
      </c>
      <c r="E79" s="3" cm="1">
        <f t="array" ref="E79">MMULT(C79,45)</f>
        <v>115848</v>
      </c>
      <c r="F79" s="3">
        <f t="shared" si="13"/>
        <v>231696</v>
      </c>
      <c r="G79" s="20">
        <v>0</v>
      </c>
      <c r="H79" s="20">
        <v>0</v>
      </c>
    </row>
    <row r="80" spans="1:8" ht="15" x14ac:dyDescent="0.15">
      <c r="A80" s="2">
        <v>6</v>
      </c>
      <c r="B80" s="24" t="s">
        <v>98</v>
      </c>
      <c r="C80" s="20">
        <v>2677.7400000000002</v>
      </c>
      <c r="D80" s="3" cm="1">
        <f t="array" ref="D80">MMULT(C80,45)</f>
        <v>120498.30000000002</v>
      </c>
      <c r="E80" s="3" cm="1">
        <f t="array" ref="E80">MMULT(C80,45)</f>
        <v>120498.30000000002</v>
      </c>
      <c r="F80" s="3">
        <f t="shared" si="13"/>
        <v>240996.60000000003</v>
      </c>
      <c r="G80" s="20">
        <v>0</v>
      </c>
      <c r="H80" s="20">
        <v>0</v>
      </c>
    </row>
    <row r="81" spans="1:8" ht="15" x14ac:dyDescent="0.15">
      <c r="A81" s="2">
        <v>7</v>
      </c>
      <c r="B81" s="24" t="s">
        <v>99</v>
      </c>
      <c r="C81" s="24">
        <v>1313.6</v>
      </c>
      <c r="D81" s="2" cm="1">
        <f t="array" ref="D81">MMULT(C81,45)</f>
        <v>59111.999999999993</v>
      </c>
      <c r="E81" s="2" cm="1">
        <f t="array" ref="E81">MMULT(C81,45)</f>
        <v>59111.999999999993</v>
      </c>
      <c r="F81" s="2">
        <f t="shared" si="13"/>
        <v>118223.99999999999</v>
      </c>
      <c r="G81" s="24">
        <v>0</v>
      </c>
      <c r="H81" s="24">
        <v>0</v>
      </c>
    </row>
    <row r="82" spans="1:8" ht="15" x14ac:dyDescent="0.15">
      <c r="A82" s="2">
        <v>8</v>
      </c>
      <c r="B82" s="24" t="s">
        <v>100</v>
      </c>
      <c r="C82" s="24">
        <v>796.9</v>
      </c>
      <c r="D82" s="2" cm="1">
        <f t="array" ref="D82">MMULT(C82,45)</f>
        <v>35860.5</v>
      </c>
      <c r="E82" s="2" cm="1">
        <f t="array" ref="E82">MMULT(C82,45)</f>
        <v>35860.5</v>
      </c>
      <c r="F82" s="2">
        <f t="shared" si="13"/>
        <v>71721</v>
      </c>
      <c r="G82" s="24">
        <v>0</v>
      </c>
      <c r="H82" s="24">
        <v>0</v>
      </c>
    </row>
    <row r="83" spans="1:8" ht="15" x14ac:dyDescent="0.15">
      <c r="A83" s="2">
        <v>9</v>
      </c>
      <c r="B83" s="24" t="s">
        <v>101</v>
      </c>
      <c r="C83" s="24">
        <v>700.97</v>
      </c>
      <c r="D83" s="2" cm="1">
        <f t="array" ref="D83">MMULT(C83,45)</f>
        <v>31543.65</v>
      </c>
      <c r="E83" s="2" cm="1">
        <f t="array" ref="E83">MMULT(C83,45)</f>
        <v>31543.65</v>
      </c>
      <c r="F83" s="2">
        <f t="shared" si="13"/>
        <v>63087.3</v>
      </c>
      <c r="G83" s="24">
        <v>0</v>
      </c>
      <c r="H83" s="24">
        <v>0</v>
      </c>
    </row>
    <row r="84" spans="1:8" ht="15" x14ac:dyDescent="0.15">
      <c r="A84" s="2">
        <v>10</v>
      </c>
      <c r="B84" s="24" t="s">
        <v>102</v>
      </c>
      <c r="C84" s="24">
        <v>1981.07</v>
      </c>
      <c r="D84" s="2" cm="1">
        <f t="array" ref="D84">MMULT(C84,45)</f>
        <v>89148.15</v>
      </c>
      <c r="E84" s="2" cm="1">
        <f t="array" ref="E84">MMULT(C84,45)</f>
        <v>89148.15</v>
      </c>
      <c r="F84" s="2">
        <f t="shared" si="13"/>
        <v>178296.3</v>
      </c>
      <c r="G84" s="24">
        <v>0</v>
      </c>
      <c r="H84" s="24">
        <v>0</v>
      </c>
    </row>
    <row r="85" spans="1:8" ht="15" x14ac:dyDescent="0.15">
      <c r="A85" s="2">
        <v>11</v>
      </c>
      <c r="B85" s="24" t="s">
        <v>103</v>
      </c>
      <c r="C85" s="24">
        <v>588.84</v>
      </c>
      <c r="D85" s="2" cm="1">
        <f t="array" ref="D85">MMULT(C85,45)</f>
        <v>26497.800000000003</v>
      </c>
      <c r="E85" s="2" cm="1">
        <f t="array" ref="E85">MMULT(C85,45)</f>
        <v>26497.800000000003</v>
      </c>
      <c r="F85" s="2">
        <f t="shared" si="13"/>
        <v>52995.600000000006</v>
      </c>
      <c r="G85" s="24">
        <v>0</v>
      </c>
      <c r="H85" s="24">
        <v>0</v>
      </c>
    </row>
    <row r="86" spans="1:8" ht="15" x14ac:dyDescent="0.15">
      <c r="A86" s="2">
        <v>12</v>
      </c>
      <c r="B86" s="24" t="s">
        <v>104</v>
      </c>
      <c r="C86" s="24">
        <v>139.61000000000001</v>
      </c>
      <c r="D86" s="2" cm="1">
        <f t="array" ref="D86">MMULT(C86,45)</f>
        <v>6282.4500000000007</v>
      </c>
      <c r="E86" s="2" cm="1">
        <f t="array" ref="E86">MMULT(C86,45)</f>
        <v>6282.4500000000007</v>
      </c>
      <c r="F86" s="2">
        <f t="shared" si="13"/>
        <v>12564.900000000001</v>
      </c>
      <c r="G86" s="24">
        <v>0</v>
      </c>
      <c r="H86" s="24">
        <v>0</v>
      </c>
    </row>
    <row r="87" spans="1:8" ht="15" x14ac:dyDescent="0.15">
      <c r="A87" s="2">
        <v>13</v>
      </c>
      <c r="B87" s="24" t="s">
        <v>105</v>
      </c>
      <c r="C87" s="24">
        <v>1311.94</v>
      </c>
      <c r="D87" s="2" cm="1">
        <f t="array" ref="D87">MMULT(C87,45)</f>
        <v>59037.3</v>
      </c>
      <c r="E87" s="2" cm="1">
        <f t="array" ref="E87">MMULT(C87,45)</f>
        <v>59037.3</v>
      </c>
      <c r="F87" s="2">
        <f t="shared" si="13"/>
        <v>118074.6</v>
      </c>
      <c r="G87" s="24">
        <v>0</v>
      </c>
      <c r="H87" s="24">
        <v>0</v>
      </c>
    </row>
    <row r="88" spans="1:8" ht="40.5" x14ac:dyDescent="0.15">
      <c r="A88" s="2">
        <v>14</v>
      </c>
      <c r="B88" s="24" t="s">
        <v>106</v>
      </c>
      <c r="C88" s="24">
        <v>0</v>
      </c>
      <c r="D88" s="2" cm="1">
        <f t="array" ref="D88">MMULT(C88,45)</f>
        <v>0</v>
      </c>
      <c r="E88" s="2" cm="1">
        <f t="array" ref="E88">MMULT(C88,45)</f>
        <v>0</v>
      </c>
      <c r="F88" s="2">
        <f t="shared" si="13"/>
        <v>0</v>
      </c>
      <c r="G88" s="24">
        <v>4849.1400000000003</v>
      </c>
      <c r="H88" s="2">
        <v>387931.2</v>
      </c>
    </row>
    <row r="89" spans="1:8" ht="40.5" x14ac:dyDescent="0.15">
      <c r="A89" s="2">
        <v>15</v>
      </c>
      <c r="B89" s="24" t="s">
        <v>107</v>
      </c>
      <c r="C89" s="24">
        <v>0</v>
      </c>
      <c r="D89" s="2" cm="1">
        <f t="array" ref="D89">MMULT(C89,45)</f>
        <v>0</v>
      </c>
      <c r="E89" s="2" cm="1">
        <f t="array" ref="E89">MMULT(C89,45)</f>
        <v>0</v>
      </c>
      <c r="F89" s="2">
        <f t="shared" si="13"/>
        <v>0</v>
      </c>
      <c r="G89" s="24">
        <v>1833.11</v>
      </c>
      <c r="H89" s="2" cm="1">
        <f t="array" ref="H89">MMULT(G89,80)</f>
        <v>146648.79999999999</v>
      </c>
    </row>
    <row r="90" spans="1:8" ht="15" x14ac:dyDescent="0.15">
      <c r="A90" s="48" t="s">
        <v>4</v>
      </c>
      <c r="B90" s="49"/>
      <c r="C90" s="2">
        <f>SUM(C75:C89)</f>
        <v>24933.99</v>
      </c>
      <c r="D90" s="2">
        <f>C90*45</f>
        <v>1122029.55</v>
      </c>
      <c r="E90" s="2">
        <f>C90*45</f>
        <v>1122029.55</v>
      </c>
      <c r="F90" s="2">
        <f t="shared" ref="F90" si="14">D90+E90</f>
        <v>2244059.1</v>
      </c>
      <c r="G90" s="2">
        <f>SUM(G75:G89)</f>
        <v>6682.25</v>
      </c>
      <c r="H90" s="2">
        <f>SUM(H75:H89)</f>
        <v>534580</v>
      </c>
    </row>
    <row r="93" spans="1:8" ht="18.75" x14ac:dyDescent="0.15">
      <c r="A93" s="50" t="s">
        <v>108</v>
      </c>
      <c r="B93" s="51"/>
      <c r="C93" s="51"/>
      <c r="D93" s="51"/>
      <c r="E93" s="51"/>
      <c r="F93" s="51"/>
      <c r="G93" s="51"/>
      <c r="H93" s="51"/>
    </row>
    <row r="94" spans="1:8" ht="15" x14ac:dyDescent="0.15">
      <c r="A94" s="52" t="s">
        <v>5</v>
      </c>
      <c r="B94" s="54" t="s">
        <v>6</v>
      </c>
      <c r="C94" s="56" t="s">
        <v>7</v>
      </c>
      <c r="D94" s="58" t="s">
        <v>8</v>
      </c>
      <c r="E94" s="59"/>
      <c r="F94" s="59"/>
      <c r="G94" s="56" t="s">
        <v>9</v>
      </c>
      <c r="H94" s="56" t="s">
        <v>10</v>
      </c>
    </row>
    <row r="95" spans="1:8" x14ac:dyDescent="0.15">
      <c r="A95" s="53"/>
      <c r="B95" s="55"/>
      <c r="C95" s="57"/>
      <c r="D95" s="1" t="s">
        <v>11</v>
      </c>
      <c r="E95" s="18" t="s">
        <v>77</v>
      </c>
      <c r="F95" s="1" t="s">
        <v>12</v>
      </c>
      <c r="G95" s="57"/>
      <c r="H95" s="57"/>
    </row>
    <row r="96" spans="1:8" ht="15" x14ac:dyDescent="0.15">
      <c r="A96" s="2">
        <v>1</v>
      </c>
      <c r="B96" s="26" t="s">
        <v>39</v>
      </c>
      <c r="C96" s="20">
        <v>925.3</v>
      </c>
      <c r="D96" s="3" cm="1">
        <f t="array" ref="D96">MMULT(C96,45)</f>
        <v>41638.5</v>
      </c>
      <c r="E96" s="3" cm="1">
        <f t="array" ref="E96">MMULT(C96,45)</f>
        <v>41638.5</v>
      </c>
      <c r="F96" s="3">
        <f>SUM(D96,E96)</f>
        <v>83277</v>
      </c>
      <c r="G96" s="25">
        <v>0</v>
      </c>
      <c r="H96" s="25">
        <v>0</v>
      </c>
    </row>
    <row r="97" spans="1:8" ht="15" x14ac:dyDescent="0.15">
      <c r="A97" s="2">
        <v>2</v>
      </c>
      <c r="B97" s="26" t="s">
        <v>109</v>
      </c>
      <c r="C97" s="20">
        <v>934.6</v>
      </c>
      <c r="D97" s="3" cm="1">
        <f t="array" ref="D97">MMULT(C97,45)</f>
        <v>42057</v>
      </c>
      <c r="E97" s="3" cm="1">
        <f t="array" ref="E97">MMULT(C97,45)</f>
        <v>42057</v>
      </c>
      <c r="F97" s="3">
        <f t="shared" ref="F97:F107" si="15">SUM(D97,E97)</f>
        <v>84114</v>
      </c>
      <c r="G97" s="25">
        <v>0</v>
      </c>
      <c r="H97" s="25">
        <v>0</v>
      </c>
    </row>
    <row r="98" spans="1:8" ht="15" x14ac:dyDescent="0.15">
      <c r="A98" s="2">
        <v>3</v>
      </c>
      <c r="B98" s="26" t="s">
        <v>110</v>
      </c>
      <c r="C98" s="20">
        <v>226.08</v>
      </c>
      <c r="D98" s="3" cm="1">
        <f t="array" ref="D98">MMULT(C98,45)</f>
        <v>10173.6</v>
      </c>
      <c r="E98" s="3" cm="1">
        <f t="array" ref="E98">MMULT(C98,45)</f>
        <v>10173.6</v>
      </c>
      <c r="F98" s="3">
        <f t="shared" si="15"/>
        <v>20347.2</v>
      </c>
      <c r="G98" s="25">
        <v>0</v>
      </c>
      <c r="H98" s="25">
        <v>0</v>
      </c>
    </row>
    <row r="99" spans="1:8" ht="15" x14ac:dyDescent="0.15">
      <c r="A99" s="2">
        <v>4</v>
      </c>
      <c r="B99" s="26" t="s">
        <v>111</v>
      </c>
      <c r="C99" s="20">
        <v>351.7</v>
      </c>
      <c r="D99" s="3" cm="1">
        <f t="array" ref="D99">MMULT(C99,45)</f>
        <v>15826.5</v>
      </c>
      <c r="E99" s="3" cm="1">
        <f t="array" ref="E99">MMULT(C99,45)</f>
        <v>15826.5</v>
      </c>
      <c r="F99" s="3">
        <f t="shared" si="15"/>
        <v>31653</v>
      </c>
      <c r="G99" s="25">
        <v>0</v>
      </c>
      <c r="H99" s="25">
        <v>0</v>
      </c>
    </row>
    <row r="100" spans="1:8" ht="15" x14ac:dyDescent="0.15">
      <c r="A100" s="2">
        <v>5</v>
      </c>
      <c r="B100" s="26" t="s">
        <v>112</v>
      </c>
      <c r="C100" s="20">
        <v>658.1</v>
      </c>
      <c r="D100" s="3" cm="1">
        <f t="array" ref="D100">MMULT(C100,45)</f>
        <v>29614.5</v>
      </c>
      <c r="E100" s="3" cm="1">
        <f t="array" ref="E100">MMULT(C100,45)</f>
        <v>29614.5</v>
      </c>
      <c r="F100" s="3">
        <f t="shared" si="15"/>
        <v>59229</v>
      </c>
      <c r="G100" s="25">
        <v>0</v>
      </c>
      <c r="H100" s="25">
        <v>0</v>
      </c>
    </row>
    <row r="101" spans="1:8" ht="15" x14ac:dyDescent="0.15">
      <c r="A101" s="2">
        <v>6</v>
      </c>
      <c r="B101" s="26" t="s">
        <v>113</v>
      </c>
      <c r="C101" s="20">
        <v>600.20000000000005</v>
      </c>
      <c r="D101" s="3" cm="1">
        <f t="array" ref="D101">MMULT(C101,45)</f>
        <v>27009.000000000004</v>
      </c>
      <c r="E101" s="3" cm="1">
        <f t="array" ref="E101">MMULT(C101,45)</f>
        <v>27009.000000000004</v>
      </c>
      <c r="F101" s="3">
        <f t="shared" si="15"/>
        <v>54018.000000000007</v>
      </c>
      <c r="G101" s="25">
        <v>0</v>
      </c>
      <c r="H101" s="25">
        <v>0</v>
      </c>
    </row>
    <row r="102" spans="1:8" ht="15" x14ac:dyDescent="0.15">
      <c r="A102" s="2">
        <v>7</v>
      </c>
      <c r="B102" s="26" t="s">
        <v>114</v>
      </c>
      <c r="C102" s="20">
        <v>891.21000000000197</v>
      </c>
      <c r="D102" s="3" cm="1">
        <f t="array" ref="D102">MMULT(C102,45)</f>
        <v>40104.450000000092</v>
      </c>
      <c r="E102" s="3" cm="1">
        <f t="array" ref="E102">MMULT(C102,45)</f>
        <v>40104.450000000092</v>
      </c>
      <c r="F102" s="3">
        <f t="shared" si="15"/>
        <v>80208.900000000183</v>
      </c>
      <c r="G102" s="25">
        <v>0</v>
      </c>
      <c r="H102" s="25">
        <v>0</v>
      </c>
    </row>
    <row r="103" spans="1:8" ht="15" x14ac:dyDescent="0.15">
      <c r="A103" s="2">
        <v>8</v>
      </c>
      <c r="B103" s="26" t="s">
        <v>115</v>
      </c>
      <c r="C103" s="20">
        <v>820.7</v>
      </c>
      <c r="D103" s="3" cm="1">
        <f t="array" ref="D103">MMULT(C103,45)</f>
        <v>36931.5</v>
      </c>
      <c r="E103" s="3" cm="1">
        <f t="array" ref="E103">MMULT(C103,45)</f>
        <v>36931.5</v>
      </c>
      <c r="F103" s="3">
        <f t="shared" si="15"/>
        <v>73863</v>
      </c>
      <c r="G103" s="25">
        <v>0</v>
      </c>
      <c r="H103" s="25">
        <v>0</v>
      </c>
    </row>
    <row r="104" spans="1:8" ht="15" x14ac:dyDescent="0.15">
      <c r="A104" s="2">
        <v>9</v>
      </c>
      <c r="B104" s="26" t="s">
        <v>116</v>
      </c>
      <c r="C104" s="20">
        <v>496.5</v>
      </c>
      <c r="D104" s="3" cm="1">
        <f t="array" ref="D104">MMULT(C104,45)</f>
        <v>22342.5</v>
      </c>
      <c r="E104" s="3" cm="1">
        <f t="array" ref="E104">MMULT(C104,45)</f>
        <v>22342.5</v>
      </c>
      <c r="F104" s="3">
        <f t="shared" si="15"/>
        <v>44685</v>
      </c>
      <c r="G104" s="25">
        <v>0</v>
      </c>
      <c r="H104" s="25">
        <v>0</v>
      </c>
    </row>
    <row r="105" spans="1:8" ht="15" x14ac:dyDescent="0.15">
      <c r="A105" s="2">
        <v>10</v>
      </c>
      <c r="B105" s="26" t="s">
        <v>40</v>
      </c>
      <c r="C105" s="20">
        <v>854.70000000000095</v>
      </c>
      <c r="D105" s="3" cm="1">
        <f t="array" ref="D105">MMULT(C105,45)</f>
        <v>38461.500000000044</v>
      </c>
      <c r="E105" s="3" cm="1">
        <f t="array" ref="E105">MMULT(C105,45)</f>
        <v>38461.500000000044</v>
      </c>
      <c r="F105" s="3">
        <f t="shared" si="15"/>
        <v>76923.000000000087</v>
      </c>
      <c r="G105" s="25">
        <v>0</v>
      </c>
      <c r="H105" s="25">
        <v>0</v>
      </c>
    </row>
    <row r="106" spans="1:8" ht="15" x14ac:dyDescent="0.15">
      <c r="A106" s="2">
        <v>11</v>
      </c>
      <c r="B106" s="26" t="s">
        <v>117</v>
      </c>
      <c r="C106" s="20">
        <v>566.5</v>
      </c>
      <c r="D106" s="3" cm="1">
        <f t="array" ref="D106">MMULT(C106,45)</f>
        <v>25492.5</v>
      </c>
      <c r="E106" s="3" cm="1">
        <f t="array" ref="E106">MMULT(C106,45)</f>
        <v>25492.5</v>
      </c>
      <c r="F106" s="3">
        <f t="shared" si="15"/>
        <v>50985</v>
      </c>
      <c r="G106" s="25">
        <v>0</v>
      </c>
      <c r="H106" s="25">
        <v>0</v>
      </c>
    </row>
    <row r="107" spans="1:8" ht="15" x14ac:dyDescent="0.15">
      <c r="A107" s="2">
        <v>12</v>
      </c>
      <c r="B107" s="26" t="s">
        <v>118</v>
      </c>
      <c r="C107" s="20">
        <v>985.49</v>
      </c>
      <c r="D107" s="3" cm="1">
        <f t="array" ref="D107">MMULT(C107,45)</f>
        <v>44347.05</v>
      </c>
      <c r="E107" s="3" cm="1">
        <f t="array" ref="E107">MMULT(C107,45)</f>
        <v>44347.05</v>
      </c>
      <c r="F107" s="3">
        <f t="shared" si="15"/>
        <v>88694.1</v>
      </c>
      <c r="G107" s="25">
        <v>0</v>
      </c>
      <c r="H107" s="25">
        <v>0</v>
      </c>
    </row>
    <row r="108" spans="1:8" ht="15" x14ac:dyDescent="0.15">
      <c r="A108" s="48" t="s">
        <v>4</v>
      </c>
      <c r="B108" s="49"/>
      <c r="C108" s="3">
        <f>SUM(C96:C107)</f>
        <v>8311.0800000000017</v>
      </c>
      <c r="D108" s="3">
        <f>C108*45</f>
        <v>373998.60000000009</v>
      </c>
      <c r="E108" s="3">
        <f>C108*45</f>
        <v>373998.60000000009</v>
      </c>
      <c r="F108" s="3">
        <f t="shared" ref="F108" si="16">D108+E108</f>
        <v>747997.20000000019</v>
      </c>
      <c r="G108" s="3">
        <f>SUM(G96:G96)</f>
        <v>0</v>
      </c>
      <c r="H108" s="3">
        <f>SUM(H96:H107)</f>
        <v>0</v>
      </c>
    </row>
    <row r="111" spans="1:8" ht="18.75" x14ac:dyDescent="0.15">
      <c r="A111" s="50" t="s">
        <v>119</v>
      </c>
      <c r="B111" s="51"/>
      <c r="C111" s="51"/>
      <c r="D111" s="51"/>
      <c r="E111" s="51"/>
      <c r="F111" s="51"/>
      <c r="G111" s="51"/>
      <c r="H111" s="51"/>
    </row>
    <row r="112" spans="1:8" ht="15" x14ac:dyDescent="0.15">
      <c r="A112" s="52" t="s">
        <v>5</v>
      </c>
      <c r="B112" s="54" t="s">
        <v>6</v>
      </c>
      <c r="C112" s="56" t="s">
        <v>7</v>
      </c>
      <c r="D112" s="58" t="s">
        <v>8</v>
      </c>
      <c r="E112" s="59"/>
      <c r="F112" s="59"/>
      <c r="G112" s="56" t="s">
        <v>9</v>
      </c>
      <c r="H112" s="56" t="s">
        <v>10</v>
      </c>
    </row>
    <row r="113" spans="1:8" x14ac:dyDescent="0.15">
      <c r="A113" s="53"/>
      <c r="B113" s="55"/>
      <c r="C113" s="57"/>
      <c r="D113" s="1" t="s">
        <v>11</v>
      </c>
      <c r="E113" s="18" t="s">
        <v>77</v>
      </c>
      <c r="F113" s="1" t="s">
        <v>12</v>
      </c>
      <c r="G113" s="57"/>
      <c r="H113" s="57"/>
    </row>
    <row r="114" spans="1:8" ht="15" x14ac:dyDescent="0.15">
      <c r="A114" s="2">
        <v>1</v>
      </c>
      <c r="B114" s="20" t="s">
        <v>46</v>
      </c>
      <c r="C114" s="20">
        <v>1543.03</v>
      </c>
      <c r="D114" s="3" cm="1">
        <f t="array" ref="D114">MMULT(C114,45)</f>
        <v>69436.350000000006</v>
      </c>
      <c r="E114" s="3" cm="1">
        <f t="array" ref="E114">MMULT(C114,45)</f>
        <v>69436.350000000006</v>
      </c>
      <c r="F114" s="3">
        <f>SUM(D114,E114)</f>
        <v>138872.70000000001</v>
      </c>
      <c r="G114" s="25">
        <v>185.93</v>
      </c>
      <c r="H114" s="24" cm="1">
        <f t="array" ref="H114">MMULT(G114,80)</f>
        <v>14874.400000000001</v>
      </c>
    </row>
    <row r="115" spans="1:8" ht="15" x14ac:dyDescent="0.15">
      <c r="A115" s="2">
        <v>2</v>
      </c>
      <c r="B115" s="20" t="s">
        <v>41</v>
      </c>
      <c r="C115" s="20">
        <v>177.4</v>
      </c>
      <c r="D115" s="3" cm="1">
        <f t="array" ref="D115">MMULT(C115,45)</f>
        <v>7983</v>
      </c>
      <c r="E115" s="3" cm="1">
        <f t="array" ref="E115">MMULT(C115,45)</f>
        <v>7983</v>
      </c>
      <c r="F115" s="3">
        <f t="shared" ref="F115:F129" si="17">SUM(D115,E115)</f>
        <v>15966</v>
      </c>
      <c r="G115" s="25">
        <v>0</v>
      </c>
      <c r="H115" s="25" cm="1">
        <f t="array" ref="H115">MMULT(G115,80)</f>
        <v>0</v>
      </c>
    </row>
    <row r="116" spans="1:8" ht="15" x14ac:dyDescent="0.15">
      <c r="A116" s="2">
        <v>3</v>
      </c>
      <c r="B116" s="20" t="s">
        <v>44</v>
      </c>
      <c r="C116" s="20">
        <v>1354.37</v>
      </c>
      <c r="D116" s="3" cm="1">
        <f t="array" ref="D116">MMULT(C116,45)</f>
        <v>60946.649999999994</v>
      </c>
      <c r="E116" s="3" cm="1">
        <f t="array" ref="E116">MMULT(C116,45)</f>
        <v>60946.649999999994</v>
      </c>
      <c r="F116" s="3">
        <f t="shared" si="17"/>
        <v>121893.29999999999</v>
      </c>
      <c r="G116" s="25">
        <v>472.8</v>
      </c>
      <c r="H116" s="24" cm="1">
        <f t="array" ref="H116">MMULT(G116,80)</f>
        <v>37824</v>
      </c>
    </row>
    <row r="117" spans="1:8" ht="15" x14ac:dyDescent="0.15">
      <c r="A117" s="2">
        <v>4</v>
      </c>
      <c r="B117" s="20" t="s">
        <v>43</v>
      </c>
      <c r="C117" s="20">
        <v>828.37999999999897</v>
      </c>
      <c r="D117" s="3" cm="1">
        <f t="array" ref="D117">MMULT(C117,45)</f>
        <v>37277.099999999955</v>
      </c>
      <c r="E117" s="3" cm="1">
        <f t="array" ref="E117">MMULT(C117,45)</f>
        <v>37277.099999999955</v>
      </c>
      <c r="F117" s="3">
        <f t="shared" si="17"/>
        <v>74554.19999999991</v>
      </c>
      <c r="G117" s="25">
        <v>0</v>
      </c>
      <c r="H117" s="24" cm="1">
        <f t="array" ref="H117">MMULT(G117,80)</f>
        <v>0</v>
      </c>
    </row>
    <row r="118" spans="1:8" ht="15" x14ac:dyDescent="0.15">
      <c r="A118" s="2">
        <v>5</v>
      </c>
      <c r="B118" s="20" t="s">
        <v>120</v>
      </c>
      <c r="C118" s="20">
        <v>1287.8</v>
      </c>
      <c r="D118" s="3" cm="1">
        <f t="array" ref="D118">MMULT(C118,45)</f>
        <v>57951</v>
      </c>
      <c r="E118" s="3" cm="1">
        <f t="array" ref="E118">MMULT(C118,45)</f>
        <v>57951</v>
      </c>
      <c r="F118" s="3">
        <f t="shared" si="17"/>
        <v>115902</v>
      </c>
      <c r="G118" s="25">
        <v>486.9</v>
      </c>
      <c r="H118" s="24" cm="1">
        <f t="array" ref="H118">MMULT(G118,80)</f>
        <v>38952</v>
      </c>
    </row>
    <row r="119" spans="1:8" ht="15" x14ac:dyDescent="0.15">
      <c r="A119" s="2">
        <v>6</v>
      </c>
      <c r="B119" s="20" t="s">
        <v>50</v>
      </c>
      <c r="C119" s="20">
        <v>1689.23</v>
      </c>
      <c r="D119" s="3" cm="1">
        <f t="array" ref="D119">MMULT(C119,45)</f>
        <v>76015.350000000006</v>
      </c>
      <c r="E119" s="3" cm="1">
        <f t="array" ref="E119">MMULT(C119,45)</f>
        <v>76015.350000000006</v>
      </c>
      <c r="F119" s="3">
        <f t="shared" si="17"/>
        <v>152030.70000000001</v>
      </c>
      <c r="G119" s="25">
        <v>0</v>
      </c>
      <c r="H119" s="24" cm="1">
        <f t="array" ref="H119">MMULT(G119,80)</f>
        <v>0</v>
      </c>
    </row>
    <row r="120" spans="1:8" ht="15" x14ac:dyDescent="0.15">
      <c r="A120" s="2">
        <v>7</v>
      </c>
      <c r="B120" s="20" t="s">
        <v>47</v>
      </c>
      <c r="C120" s="20">
        <v>404.29</v>
      </c>
      <c r="D120" s="3" cm="1">
        <f t="array" ref="D120">MMULT(C120,45)</f>
        <v>18193.05</v>
      </c>
      <c r="E120" s="3" cm="1">
        <f t="array" ref="E120">MMULT(C120,45)</f>
        <v>18193.05</v>
      </c>
      <c r="F120" s="3">
        <f t="shared" si="17"/>
        <v>36386.1</v>
      </c>
      <c r="G120" s="25">
        <v>0</v>
      </c>
      <c r="H120" s="24" cm="1">
        <f t="array" ref="H120">MMULT(G120,80)</f>
        <v>0</v>
      </c>
    </row>
    <row r="121" spans="1:8" ht="15" x14ac:dyDescent="0.15">
      <c r="A121" s="2">
        <v>8</v>
      </c>
      <c r="B121" s="20" t="s">
        <v>121</v>
      </c>
      <c r="C121" s="20">
        <v>122.27</v>
      </c>
      <c r="D121" s="3" cm="1">
        <f t="array" ref="D121">MMULT(C121,45)</f>
        <v>5502.15</v>
      </c>
      <c r="E121" s="3" cm="1">
        <f t="array" ref="E121">MMULT(C121,45)</f>
        <v>5502.15</v>
      </c>
      <c r="F121" s="3">
        <f t="shared" si="17"/>
        <v>11004.3</v>
      </c>
      <c r="G121" s="25">
        <v>0</v>
      </c>
      <c r="H121" s="24" cm="1">
        <f t="array" ref="H121">MMULT(G121,80)</f>
        <v>0</v>
      </c>
    </row>
    <row r="122" spans="1:8" ht="15" x14ac:dyDescent="0.15">
      <c r="A122" s="2">
        <v>9</v>
      </c>
      <c r="B122" s="20" t="s">
        <v>122</v>
      </c>
      <c r="C122" s="20">
        <v>1716.1</v>
      </c>
      <c r="D122" s="3" cm="1">
        <f t="array" ref="D122">MMULT(C122,45)</f>
        <v>77224.5</v>
      </c>
      <c r="E122" s="3" cm="1">
        <f t="array" ref="E122">MMULT(C122,45)</f>
        <v>77224.5</v>
      </c>
      <c r="F122" s="3">
        <f t="shared" si="17"/>
        <v>154449</v>
      </c>
      <c r="G122" s="25">
        <v>801.91</v>
      </c>
      <c r="H122" s="24" cm="1">
        <f t="array" ref="H122">MMULT(G122,80)</f>
        <v>64152.799999999996</v>
      </c>
    </row>
    <row r="123" spans="1:8" ht="15" x14ac:dyDescent="0.15">
      <c r="A123" s="2">
        <v>10</v>
      </c>
      <c r="B123" s="20" t="s">
        <v>123</v>
      </c>
      <c r="C123" s="20">
        <v>236.8</v>
      </c>
      <c r="D123" s="3" cm="1">
        <f t="array" ref="D123">MMULT(C123,45)</f>
        <v>10656</v>
      </c>
      <c r="E123" s="3" cm="1">
        <f t="array" ref="E123">MMULT(C123,45)</f>
        <v>10656</v>
      </c>
      <c r="F123" s="3">
        <f t="shared" si="17"/>
        <v>21312</v>
      </c>
      <c r="G123" s="25">
        <v>0</v>
      </c>
      <c r="H123" s="24" cm="1">
        <f t="array" ref="H123">MMULT(G123,80)</f>
        <v>0</v>
      </c>
    </row>
    <row r="124" spans="1:8" ht="15" x14ac:dyDescent="0.15">
      <c r="A124" s="2">
        <v>11</v>
      </c>
      <c r="B124" s="20" t="s">
        <v>48</v>
      </c>
      <c r="C124" s="20">
        <v>1422.3000000000002</v>
      </c>
      <c r="D124" s="3" cm="1">
        <f t="array" ref="D124">MMULT(C124,45)</f>
        <v>64003.500000000007</v>
      </c>
      <c r="E124" s="3" cm="1">
        <f t="array" ref="E124">MMULT(C124,45)</f>
        <v>64003.500000000007</v>
      </c>
      <c r="F124" s="3">
        <f t="shared" si="17"/>
        <v>128007.00000000001</v>
      </c>
      <c r="G124" s="25">
        <v>0</v>
      </c>
      <c r="H124" s="24" cm="1">
        <f t="array" ref="H124">MMULT(G124,80)</f>
        <v>0</v>
      </c>
    </row>
    <row r="125" spans="1:8" ht="27" x14ac:dyDescent="0.15">
      <c r="A125" s="2">
        <v>12</v>
      </c>
      <c r="B125" s="20" t="s">
        <v>124</v>
      </c>
      <c r="C125" s="20">
        <v>46.6</v>
      </c>
      <c r="D125" s="3" cm="1">
        <f t="array" ref="D125">MMULT(C125,45)</f>
        <v>2097</v>
      </c>
      <c r="E125" s="3" cm="1">
        <f t="array" ref="E125">MMULT(C125,45)</f>
        <v>2097</v>
      </c>
      <c r="F125" s="3">
        <f t="shared" si="17"/>
        <v>4194</v>
      </c>
      <c r="G125" s="25">
        <v>21.8</v>
      </c>
      <c r="H125" s="24" cm="1">
        <f t="array" ref="H125">MMULT(G125,80)</f>
        <v>1744</v>
      </c>
    </row>
    <row r="126" spans="1:8" ht="15" x14ac:dyDescent="0.15">
      <c r="A126" s="2">
        <v>13</v>
      </c>
      <c r="B126" s="20" t="s">
        <v>49</v>
      </c>
      <c r="C126" s="20">
        <v>1066.02</v>
      </c>
      <c r="D126" s="3" cm="1">
        <f t="array" ref="D126">MMULT(C126,45)</f>
        <v>47970.9</v>
      </c>
      <c r="E126" s="3" cm="1">
        <f t="array" ref="E126">MMULT(C126,45)</f>
        <v>47970.9</v>
      </c>
      <c r="F126" s="3">
        <f t="shared" si="17"/>
        <v>95941.8</v>
      </c>
      <c r="G126" s="25">
        <v>355.7</v>
      </c>
      <c r="H126" s="24" cm="1">
        <f t="array" ref="H126">MMULT(G126,80)</f>
        <v>28456</v>
      </c>
    </row>
    <row r="127" spans="1:8" ht="15" x14ac:dyDescent="0.15">
      <c r="A127" s="2">
        <v>14</v>
      </c>
      <c r="B127" s="20" t="s">
        <v>42</v>
      </c>
      <c r="C127" s="20">
        <v>409.66</v>
      </c>
      <c r="D127" s="3" cm="1">
        <f t="array" ref="D127">MMULT(C127,45)</f>
        <v>18434.7</v>
      </c>
      <c r="E127" s="3" cm="1">
        <f t="array" ref="E127">MMULT(C127,45)</f>
        <v>18434.7</v>
      </c>
      <c r="F127" s="3">
        <f t="shared" si="17"/>
        <v>36869.4</v>
      </c>
      <c r="G127" s="25">
        <v>191.43</v>
      </c>
      <c r="H127" s="24" cm="1">
        <f t="array" ref="H127">MMULT(G127,80)</f>
        <v>15314.400000000001</v>
      </c>
    </row>
    <row r="128" spans="1:8" ht="15" x14ac:dyDescent="0.15">
      <c r="A128" s="2">
        <v>15</v>
      </c>
      <c r="B128" s="20" t="s">
        <v>45</v>
      </c>
      <c r="C128" s="20">
        <v>793</v>
      </c>
      <c r="D128" s="3" cm="1">
        <f t="array" ref="D128">MMULT(C128,45)</f>
        <v>35685</v>
      </c>
      <c r="E128" s="3" cm="1">
        <f t="array" ref="E128">MMULT(C128,45)</f>
        <v>35685</v>
      </c>
      <c r="F128" s="3">
        <f t="shared" si="17"/>
        <v>71370</v>
      </c>
      <c r="G128" s="25">
        <v>284</v>
      </c>
      <c r="H128" s="24" cm="1">
        <f t="array" ref="H128">MMULT(G128,80)</f>
        <v>22720</v>
      </c>
    </row>
    <row r="129" spans="1:8" ht="15" x14ac:dyDescent="0.15">
      <c r="A129" s="2">
        <v>16</v>
      </c>
      <c r="B129" s="20" t="s">
        <v>125</v>
      </c>
      <c r="C129" s="20">
        <v>277.10000000000002</v>
      </c>
      <c r="D129" s="3" cm="1">
        <f t="array" ref="D129">MMULT(C129,45)</f>
        <v>12469.500000000002</v>
      </c>
      <c r="E129" s="3" cm="1">
        <f t="array" ref="E129">MMULT(C129,45)</f>
        <v>12469.500000000002</v>
      </c>
      <c r="F129" s="3">
        <f t="shared" si="17"/>
        <v>24939.000000000004</v>
      </c>
      <c r="G129" s="25">
        <v>0</v>
      </c>
      <c r="H129" s="24" cm="1">
        <f t="array" ref="H129">MMULT(G129,80)</f>
        <v>0</v>
      </c>
    </row>
    <row r="130" spans="1:8" ht="15" x14ac:dyDescent="0.15">
      <c r="A130" s="48" t="s">
        <v>4</v>
      </c>
      <c r="B130" s="49"/>
      <c r="C130" s="3">
        <f>SUM(C114:C129)</f>
        <v>13374.349999999999</v>
      </c>
      <c r="D130" s="3">
        <f>C130*45</f>
        <v>601845.74999999988</v>
      </c>
      <c r="E130" s="3">
        <f>C130*45</f>
        <v>601845.74999999988</v>
      </c>
      <c r="F130" s="3">
        <f t="shared" ref="F130" si="18">D130+E130</f>
        <v>1203691.4999999998</v>
      </c>
      <c r="G130" s="3">
        <f>SUM(G114:G129)</f>
        <v>2800.47</v>
      </c>
      <c r="H130" s="2">
        <f>SUM(H114:H129)</f>
        <v>224037.59999999998</v>
      </c>
    </row>
    <row r="133" spans="1:8" ht="18.75" x14ac:dyDescent="0.15">
      <c r="A133" s="50" t="s">
        <v>126</v>
      </c>
      <c r="B133" s="51"/>
      <c r="C133" s="51"/>
      <c r="D133" s="51"/>
      <c r="E133" s="51"/>
      <c r="F133" s="51"/>
      <c r="G133" s="51"/>
      <c r="H133" s="51"/>
    </row>
    <row r="134" spans="1:8" ht="15" x14ac:dyDescent="0.15">
      <c r="A134" s="52" t="s">
        <v>5</v>
      </c>
      <c r="B134" s="54" t="s">
        <v>6</v>
      </c>
      <c r="C134" s="56" t="s">
        <v>7</v>
      </c>
      <c r="D134" s="58" t="s">
        <v>8</v>
      </c>
      <c r="E134" s="59"/>
      <c r="F134" s="59"/>
      <c r="G134" s="56" t="s">
        <v>9</v>
      </c>
      <c r="H134" s="56" t="s">
        <v>10</v>
      </c>
    </row>
    <row r="135" spans="1:8" x14ac:dyDescent="0.15">
      <c r="A135" s="53"/>
      <c r="B135" s="55"/>
      <c r="C135" s="57"/>
      <c r="D135" s="1" t="s">
        <v>11</v>
      </c>
      <c r="E135" s="18" t="s">
        <v>77</v>
      </c>
      <c r="F135" s="1" t="s">
        <v>12</v>
      </c>
      <c r="G135" s="57"/>
      <c r="H135" s="57"/>
    </row>
    <row r="136" spans="1:8" ht="15" x14ac:dyDescent="0.15">
      <c r="A136" s="2">
        <v>1</v>
      </c>
      <c r="B136" s="8" t="s">
        <v>51</v>
      </c>
      <c r="C136" s="20">
        <v>277.83</v>
      </c>
      <c r="D136" s="3" cm="1">
        <f t="array" ref="D136">MMULT(C136,45)</f>
        <v>12502.349999999999</v>
      </c>
      <c r="E136" s="3" cm="1">
        <f t="array" ref="E136">MMULT(C136,45)</f>
        <v>12502.349999999999</v>
      </c>
      <c r="F136" s="3">
        <f>SUM(D136,E136)</f>
        <v>25004.699999999997</v>
      </c>
      <c r="G136" s="25">
        <v>0</v>
      </c>
      <c r="H136" s="24" cm="1">
        <f t="array" ref="H136">MMULT(G136,80)</f>
        <v>0</v>
      </c>
    </row>
    <row r="137" spans="1:8" ht="15" x14ac:dyDescent="0.15">
      <c r="A137" s="2">
        <v>2</v>
      </c>
      <c r="B137" s="8" t="s">
        <v>52</v>
      </c>
      <c r="C137" s="20">
        <v>244.05</v>
      </c>
      <c r="D137" s="3" cm="1">
        <f t="array" ref="D137">MMULT(C137,45)</f>
        <v>10982.25</v>
      </c>
      <c r="E137" s="3" cm="1">
        <f t="array" ref="E137">MMULT(C137,45)</f>
        <v>10982.25</v>
      </c>
      <c r="F137" s="3">
        <f t="shared" ref="F137:F149" si="19">SUM(D137,E137)</f>
        <v>21964.5</v>
      </c>
      <c r="G137" s="25">
        <v>114.04</v>
      </c>
      <c r="H137" s="24" cm="1">
        <f t="array" ref="H137">MMULT(G137,80)</f>
        <v>9123.2000000000007</v>
      </c>
    </row>
    <row r="138" spans="1:8" ht="15" x14ac:dyDescent="0.15">
      <c r="A138" s="2">
        <v>3</v>
      </c>
      <c r="B138" s="8" t="s">
        <v>127</v>
      </c>
      <c r="C138" s="20">
        <v>371.81</v>
      </c>
      <c r="D138" s="3" cm="1">
        <f t="array" ref="D138">MMULT(C138,45)</f>
        <v>16731.45</v>
      </c>
      <c r="E138" s="3" cm="1">
        <f t="array" ref="E138">MMULT(C138,45)</f>
        <v>16731.45</v>
      </c>
      <c r="F138" s="3">
        <f t="shared" si="19"/>
        <v>33462.9</v>
      </c>
      <c r="G138" s="25">
        <v>173.89</v>
      </c>
      <c r="H138" s="24" cm="1">
        <f t="array" ref="H138">MMULT(G138,80)</f>
        <v>13911.199999999999</v>
      </c>
    </row>
    <row r="139" spans="1:8" ht="15" x14ac:dyDescent="0.15">
      <c r="A139" s="2">
        <v>4</v>
      </c>
      <c r="B139" s="8" t="s">
        <v>53</v>
      </c>
      <c r="C139" s="20">
        <v>103.31</v>
      </c>
      <c r="D139" s="3" cm="1">
        <f t="array" ref="D139">MMULT(C139,45)</f>
        <v>4648.95</v>
      </c>
      <c r="E139" s="3" cm="1">
        <f t="array" ref="E139">MMULT(C139,45)</f>
        <v>4648.95</v>
      </c>
      <c r="F139" s="3">
        <f t="shared" si="19"/>
        <v>9297.9</v>
      </c>
      <c r="G139" s="25">
        <v>0</v>
      </c>
      <c r="H139" s="24" cm="1">
        <f t="array" ref="H139">MMULT(G139,80)</f>
        <v>0</v>
      </c>
    </row>
    <row r="140" spans="1:8" ht="15" x14ac:dyDescent="0.15">
      <c r="A140" s="2">
        <v>5</v>
      </c>
      <c r="B140" s="8" t="s">
        <v>54</v>
      </c>
      <c r="C140" s="20">
        <v>46.9</v>
      </c>
      <c r="D140" s="3" cm="1">
        <f t="array" ref="D140">MMULT(C140,45)</f>
        <v>2110.5</v>
      </c>
      <c r="E140" s="3" cm="1">
        <f t="array" ref="E140">MMULT(C140,45)</f>
        <v>2110.5</v>
      </c>
      <c r="F140" s="3">
        <f t="shared" si="19"/>
        <v>4221</v>
      </c>
      <c r="G140" s="25">
        <v>0</v>
      </c>
      <c r="H140" s="24" cm="1">
        <f t="array" ref="H140">MMULT(G140,80)</f>
        <v>0</v>
      </c>
    </row>
    <row r="141" spans="1:8" ht="15" x14ac:dyDescent="0.15">
      <c r="A141" s="2">
        <v>6</v>
      </c>
      <c r="B141" s="8" t="s">
        <v>55</v>
      </c>
      <c r="C141" s="20">
        <v>200.54</v>
      </c>
      <c r="D141" s="3" cm="1">
        <f t="array" ref="D141">MMULT(C141,45)</f>
        <v>9024.2999999999993</v>
      </c>
      <c r="E141" s="3" cm="1">
        <f t="array" ref="E141">MMULT(C141,45)</f>
        <v>9024.2999999999993</v>
      </c>
      <c r="F141" s="3">
        <f t="shared" si="19"/>
        <v>18048.599999999999</v>
      </c>
      <c r="G141" s="25">
        <v>0</v>
      </c>
      <c r="H141" s="24" cm="1">
        <f t="array" ref="H141">MMULT(G141,80)</f>
        <v>0</v>
      </c>
    </row>
    <row r="142" spans="1:8" ht="15" x14ac:dyDescent="0.15">
      <c r="A142" s="2">
        <v>7</v>
      </c>
      <c r="B142" s="8" t="s">
        <v>56</v>
      </c>
      <c r="C142" s="20">
        <v>394.56</v>
      </c>
      <c r="D142" s="3" cm="1">
        <f t="array" ref="D142">MMULT(C142,45)</f>
        <v>17755.2</v>
      </c>
      <c r="E142" s="3" cm="1">
        <f t="array" ref="E142">MMULT(C142,45)</f>
        <v>17755.2</v>
      </c>
      <c r="F142" s="3">
        <f t="shared" si="19"/>
        <v>35510.400000000001</v>
      </c>
      <c r="G142" s="25">
        <v>0</v>
      </c>
      <c r="H142" s="24" cm="1">
        <f t="array" ref="H142">MMULT(G142,80)</f>
        <v>0</v>
      </c>
    </row>
    <row r="143" spans="1:8" ht="15" x14ac:dyDescent="0.15">
      <c r="A143" s="2">
        <v>8</v>
      </c>
      <c r="B143" s="8" t="s">
        <v>57</v>
      </c>
      <c r="C143" s="20">
        <v>719.74</v>
      </c>
      <c r="D143" s="3" cm="1">
        <f t="array" ref="D143">MMULT(C143,45)</f>
        <v>32388.3</v>
      </c>
      <c r="E143" s="3" cm="1">
        <f t="array" ref="E143">MMULT(C143,45)</f>
        <v>32388.3</v>
      </c>
      <c r="F143" s="3">
        <f t="shared" si="19"/>
        <v>64776.6</v>
      </c>
      <c r="G143" s="25">
        <v>251.23</v>
      </c>
      <c r="H143" s="24" cm="1">
        <f t="array" ref="H143">MMULT(G143,80)</f>
        <v>20098.399999999998</v>
      </c>
    </row>
    <row r="144" spans="1:8" ht="15" x14ac:dyDescent="0.15">
      <c r="A144" s="2">
        <v>9</v>
      </c>
      <c r="B144" s="8" t="s">
        <v>128</v>
      </c>
      <c r="C144" s="20">
        <v>747.81</v>
      </c>
      <c r="D144" s="3" cm="1">
        <f t="array" ref="D144">MMULT(C144,45)</f>
        <v>33651.449999999997</v>
      </c>
      <c r="E144" s="3" cm="1">
        <f t="array" ref="E144">MMULT(C144,45)</f>
        <v>33651.449999999997</v>
      </c>
      <c r="F144" s="3">
        <f t="shared" si="19"/>
        <v>67302.899999999994</v>
      </c>
      <c r="G144" s="25">
        <v>336.84</v>
      </c>
      <c r="H144" s="24" cm="1">
        <f t="array" ref="H144">MMULT(G144,80)</f>
        <v>26947.199999999997</v>
      </c>
    </row>
    <row r="145" spans="1:8" ht="15" x14ac:dyDescent="0.15">
      <c r="A145" s="2">
        <v>10</v>
      </c>
      <c r="B145" s="8" t="s">
        <v>129</v>
      </c>
      <c r="C145" s="20">
        <v>799.33</v>
      </c>
      <c r="D145" s="3" cm="1">
        <f t="array" ref="D145">MMULT(C145,45)</f>
        <v>35969.85</v>
      </c>
      <c r="E145" s="3" cm="1">
        <f t="array" ref="E145">MMULT(C145,45)</f>
        <v>35969.85</v>
      </c>
      <c r="F145" s="3">
        <f t="shared" si="19"/>
        <v>71939.7</v>
      </c>
      <c r="G145" s="25">
        <v>364.64</v>
      </c>
      <c r="H145" s="24" cm="1">
        <f t="array" ref="H145">MMULT(G145,80)</f>
        <v>29171.199999999997</v>
      </c>
    </row>
    <row r="146" spans="1:8" ht="15" x14ac:dyDescent="0.15">
      <c r="A146" s="2">
        <v>11</v>
      </c>
      <c r="B146" s="8" t="s">
        <v>130</v>
      </c>
      <c r="C146" s="20">
        <v>511.2</v>
      </c>
      <c r="D146" s="3" cm="1">
        <f t="array" ref="D146">MMULT(C146,45)</f>
        <v>23004</v>
      </c>
      <c r="E146" s="3" cm="1">
        <f t="array" ref="E146">MMULT(C146,45)</f>
        <v>23004</v>
      </c>
      <c r="F146" s="3">
        <f t="shared" si="19"/>
        <v>46008</v>
      </c>
      <c r="G146" s="25">
        <v>235.65</v>
      </c>
      <c r="H146" s="24" cm="1">
        <f t="array" ref="H146">MMULT(G146,80)</f>
        <v>18852</v>
      </c>
    </row>
    <row r="147" spans="1:8" ht="15" x14ac:dyDescent="0.15">
      <c r="A147" s="2">
        <v>12</v>
      </c>
      <c r="B147" s="8" t="s">
        <v>131</v>
      </c>
      <c r="C147" s="20">
        <v>1395.59</v>
      </c>
      <c r="D147" s="3" cm="1">
        <f t="array" ref="D147">MMULT(C147,45)</f>
        <v>62801.549999999996</v>
      </c>
      <c r="E147" s="3" cm="1">
        <f t="array" ref="E147">MMULT(C147,45)</f>
        <v>62801.549999999996</v>
      </c>
      <c r="F147" s="3">
        <f t="shared" si="19"/>
        <v>125603.09999999999</v>
      </c>
      <c r="G147" s="25">
        <v>523.19000000000005</v>
      </c>
      <c r="H147" s="24" cm="1">
        <f t="array" ref="H147">MMULT(G147,80)</f>
        <v>41855.200000000004</v>
      </c>
    </row>
    <row r="148" spans="1:8" ht="15" x14ac:dyDescent="0.15">
      <c r="A148" s="2">
        <v>13</v>
      </c>
      <c r="B148" s="8" t="s">
        <v>132</v>
      </c>
      <c r="C148" s="20">
        <v>947.27</v>
      </c>
      <c r="D148" s="3" cm="1">
        <f t="array" ref="D148">MMULT(C148,45)</f>
        <v>42627.15</v>
      </c>
      <c r="E148" s="3" cm="1">
        <f t="array" ref="E148">MMULT(C148,45)</f>
        <v>42627.15</v>
      </c>
      <c r="F148" s="3">
        <f t="shared" si="19"/>
        <v>85254.3</v>
      </c>
      <c r="G148" s="25">
        <v>337.46</v>
      </c>
      <c r="H148" s="24" cm="1">
        <f t="array" ref="H148">MMULT(G148,80)</f>
        <v>26996.799999999999</v>
      </c>
    </row>
    <row r="149" spans="1:8" ht="15" x14ac:dyDescent="0.15">
      <c r="A149" s="2">
        <v>14</v>
      </c>
      <c r="B149" s="8" t="s">
        <v>133</v>
      </c>
      <c r="C149" s="20">
        <v>1766.74</v>
      </c>
      <c r="D149" s="3" cm="1">
        <f t="array" ref="D149">MMULT(C149,45)</f>
        <v>79503.3</v>
      </c>
      <c r="E149" s="3" cm="1">
        <f t="array" ref="E149">MMULT(C149,45)</f>
        <v>79503.3</v>
      </c>
      <c r="F149" s="3">
        <f t="shared" si="19"/>
        <v>159006.6</v>
      </c>
      <c r="G149" s="25">
        <v>508.34</v>
      </c>
      <c r="H149" s="24" cm="1">
        <f t="array" ref="H149">MMULT(G149,80)</f>
        <v>40667.199999999997</v>
      </c>
    </row>
    <row r="150" spans="1:8" ht="15" x14ac:dyDescent="0.15">
      <c r="A150" s="48" t="s">
        <v>4</v>
      </c>
      <c r="B150" s="49"/>
      <c r="C150" s="3">
        <f>SUM(C136:C149)</f>
        <v>8526.68</v>
      </c>
      <c r="D150" s="3">
        <f>C150*45</f>
        <v>383700.60000000003</v>
      </c>
      <c r="E150" s="3">
        <f>C150*45</f>
        <v>383700.60000000003</v>
      </c>
      <c r="F150" s="3">
        <f t="shared" ref="F150" si="20">D150+E150</f>
        <v>767401.20000000007</v>
      </c>
      <c r="G150" s="3">
        <f>SUM(G136:G149)</f>
        <v>2845.28</v>
      </c>
      <c r="H150" s="2">
        <f>SUM(H136:H149)</f>
        <v>227622.39999999997</v>
      </c>
    </row>
  </sheetData>
  <mergeCells count="80">
    <mergeCell ref="A150:B150"/>
    <mergeCell ref="A130:B130"/>
    <mergeCell ref="A133:H133"/>
    <mergeCell ref="A134:A135"/>
    <mergeCell ref="B134:B135"/>
    <mergeCell ref="C134:C135"/>
    <mergeCell ref="D134:F134"/>
    <mergeCell ref="G134:G135"/>
    <mergeCell ref="H134:H135"/>
    <mergeCell ref="A111:H111"/>
    <mergeCell ref="A112:A113"/>
    <mergeCell ref="B112:B113"/>
    <mergeCell ref="C112:C113"/>
    <mergeCell ref="D112:F112"/>
    <mergeCell ref="G112:G113"/>
    <mergeCell ref="H112:H113"/>
    <mergeCell ref="A1:H1"/>
    <mergeCell ref="D2:F2"/>
    <mergeCell ref="A5:B5"/>
    <mergeCell ref="A2:A3"/>
    <mergeCell ref="B2:B3"/>
    <mergeCell ref="C2:C3"/>
    <mergeCell ref="G2:G3"/>
    <mergeCell ref="H2:H3"/>
    <mergeCell ref="A8:H8"/>
    <mergeCell ref="A9:A10"/>
    <mergeCell ref="B9:B10"/>
    <mergeCell ref="C9:C10"/>
    <mergeCell ref="D9:F9"/>
    <mergeCell ref="G9:G10"/>
    <mergeCell ref="H9:H10"/>
    <mergeCell ref="A12:B12"/>
    <mergeCell ref="A15:H15"/>
    <mergeCell ref="A16:A17"/>
    <mergeCell ref="B16:B17"/>
    <mergeCell ref="C16:C17"/>
    <mergeCell ref="D16:F16"/>
    <mergeCell ref="G16:G17"/>
    <mergeCell ref="H16:H17"/>
    <mergeCell ref="A21:B21"/>
    <mergeCell ref="A24:H24"/>
    <mergeCell ref="A25:A26"/>
    <mergeCell ref="B25:B26"/>
    <mergeCell ref="C25:C26"/>
    <mergeCell ref="D25:F25"/>
    <mergeCell ref="G25:G26"/>
    <mergeCell ref="H25:H26"/>
    <mergeCell ref="A38:B38"/>
    <mergeCell ref="A41:H41"/>
    <mergeCell ref="A42:A43"/>
    <mergeCell ref="B42:B43"/>
    <mergeCell ref="C42:C43"/>
    <mergeCell ref="D42:F42"/>
    <mergeCell ref="G42:G43"/>
    <mergeCell ref="H42:H43"/>
    <mergeCell ref="A58:B58"/>
    <mergeCell ref="A61:H61"/>
    <mergeCell ref="A62:A63"/>
    <mergeCell ref="B62:B63"/>
    <mergeCell ref="C62:C63"/>
    <mergeCell ref="D62:F62"/>
    <mergeCell ref="G62:G63"/>
    <mergeCell ref="H62:H63"/>
    <mergeCell ref="A69:B69"/>
    <mergeCell ref="A72:H72"/>
    <mergeCell ref="A73:A74"/>
    <mergeCell ref="B73:B74"/>
    <mergeCell ref="C73:C74"/>
    <mergeCell ref="D73:F73"/>
    <mergeCell ref="G73:G74"/>
    <mergeCell ref="H73:H74"/>
    <mergeCell ref="A108:B108"/>
    <mergeCell ref="A90:B90"/>
    <mergeCell ref="A93:H93"/>
    <mergeCell ref="A94:A95"/>
    <mergeCell ref="B94:B95"/>
    <mergeCell ref="C94:C95"/>
    <mergeCell ref="D94:F94"/>
    <mergeCell ref="G94:G95"/>
    <mergeCell ref="H94:H95"/>
  </mergeCells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各镇明细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pc</cp:lastModifiedBy>
  <cp:lastPrinted>2023-04-26T01:41:53Z</cp:lastPrinted>
  <dcterms:created xsi:type="dcterms:W3CDTF">2021-12-03T07:07:00Z</dcterms:created>
  <dcterms:modified xsi:type="dcterms:W3CDTF">2023-04-26T02:30:29Z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