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shijianfeng\Desktop\三套公示表\"/>
    </mc:Choice>
  </mc:AlternateContent>
  <xr:revisionPtr revIDLastSave="0" documentId="13_ncr:1_{A9AB93D4-2B53-4E65-8B8F-93C332D22235}" xr6:coauthVersionLast="47" xr6:coauthVersionMax="47" xr10:uidLastSave="{00000000-0000-0000-0000-000000000000}"/>
  <bookViews>
    <workbookView xWindow="-110" yWindow="-110" windowWidth="25820" windowHeight="15620" tabRatio="800" activeTab="10" xr2:uid="{00000000-000D-0000-FFFF-FFFF00000000}"/>
  </bookViews>
  <sheets>
    <sheet name="区汇总" sheetId="4" r:id="rId1"/>
    <sheet name="金沙明细" sheetId="6" r:id="rId2"/>
    <sheet name="金新明细" sheetId="8" r:id="rId3"/>
    <sheet name="西亭明细" sheetId="16" r:id="rId4"/>
    <sheet name="二甲明细" sheetId="18" r:id="rId5"/>
    <sheet name="东社明细" sheetId="21" r:id="rId6"/>
    <sheet name="十总明细" sheetId="23" r:id="rId7"/>
    <sheet name="石港明细" sheetId="25" r:id="rId8"/>
    <sheet name="刘桥明细" sheetId="27" r:id="rId9"/>
    <sheet name="平潮明细" sheetId="29" r:id="rId10"/>
    <sheet name="五接明细" sheetId="31" r:id="rId11"/>
  </sheets>
  <definedNames>
    <definedName name="金北面积">#REF!</definedName>
    <definedName name="金北省级">#REF!</definedName>
    <definedName name="金北小计">#REF!</definedName>
    <definedName name="金北镇级">#REF!</definedName>
    <definedName name="平桥镇面积">#REF!</definedName>
    <definedName name="平桥镇省级">#REF!</definedName>
    <definedName name="平桥镇小计">#REF!</definedName>
    <definedName name="平桥镇镇级">#REF!</definedName>
    <definedName name="万顷良田面积">#REF!</definedName>
    <definedName name="万顷良田省级">#REF!</definedName>
    <definedName name="万顷良田小计">#REF!</definedName>
    <definedName name="万顷良田镇级">#REF!</definedName>
    <definedName name="新三园面积">#REF!</definedName>
    <definedName name="新三园省级">#REF!</definedName>
    <definedName name="新三园小计">#REF!</definedName>
    <definedName name="新三园镇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4" l="1"/>
  <c r="C6" i="4"/>
  <c r="D6" i="4"/>
  <c r="E6" i="4"/>
  <c r="F6" i="4"/>
  <c r="C7" i="4"/>
  <c r="D7" i="4"/>
  <c r="E7" i="4"/>
  <c r="F7" i="4" s="1"/>
  <c r="C8" i="4"/>
  <c r="D8" i="4"/>
  <c r="E8" i="4"/>
  <c r="F8" i="4"/>
  <c r="C9" i="4"/>
  <c r="D9" i="4"/>
  <c r="E9" i="4"/>
  <c r="F9" i="4"/>
  <c r="C10" i="4"/>
  <c r="F10" i="4" s="1"/>
  <c r="D10" i="4"/>
  <c r="E10" i="4"/>
  <c r="C11" i="4"/>
  <c r="D11" i="4"/>
  <c r="E11" i="4"/>
  <c r="F11" i="4"/>
  <c r="C12" i="4"/>
  <c r="D12" i="4"/>
  <c r="E12" i="4"/>
  <c r="F12" i="4"/>
  <c r="C13" i="4"/>
  <c r="D13" i="4"/>
  <c r="E13" i="4"/>
  <c r="F13" i="4"/>
  <c r="C14" i="4"/>
  <c r="D14" i="4"/>
  <c r="E14" i="4"/>
  <c r="F14" i="4"/>
  <c r="F5" i="4"/>
  <c r="D5" i="4"/>
  <c r="G17" i="31" l="1"/>
  <c r="F17" i="31"/>
  <c r="E17" i="31"/>
  <c r="G16" i="31"/>
  <c r="F16" i="31"/>
  <c r="E16" i="31"/>
  <c r="H16" i="31" s="1"/>
  <c r="G15" i="31"/>
  <c r="F15" i="31"/>
  <c r="E15" i="31"/>
  <c r="G14" i="31"/>
  <c r="F14" i="31"/>
  <c r="E14" i="31"/>
  <c r="H14" i="31" s="1"/>
  <c r="G13" i="31"/>
  <c r="F13" i="31"/>
  <c r="E13" i="31"/>
  <c r="H13" i="31" s="1"/>
  <c r="G12" i="31"/>
  <c r="F12" i="31"/>
  <c r="E12" i="31"/>
  <c r="G11" i="31"/>
  <c r="F11" i="31"/>
  <c r="E11" i="31"/>
  <c r="G10" i="31"/>
  <c r="F10" i="31"/>
  <c r="E10" i="31"/>
  <c r="H10" i="31" s="1"/>
  <c r="G9" i="31"/>
  <c r="F9" i="31"/>
  <c r="E9" i="31"/>
  <c r="H9" i="31" s="1"/>
  <c r="G8" i="31"/>
  <c r="F8" i="31"/>
  <c r="E8" i="31"/>
  <c r="G7" i="31"/>
  <c r="F7" i="31"/>
  <c r="E7" i="31"/>
  <c r="G6" i="31"/>
  <c r="F6" i="31"/>
  <c r="E6" i="31"/>
  <c r="G5" i="31"/>
  <c r="F5" i="31"/>
  <c r="F22" i="31" s="1"/>
  <c r="E5" i="31"/>
  <c r="H5" i="31" s="1"/>
  <c r="H15" i="31" l="1"/>
  <c r="H17" i="31"/>
  <c r="H8" i="31"/>
  <c r="H6" i="31"/>
  <c r="H11" i="31"/>
  <c r="H12" i="31"/>
  <c r="H7" i="31"/>
  <c r="G5" i="29" l="1"/>
  <c r="F5" i="29"/>
  <c r="F10" i="29" s="1"/>
  <c r="E5" i="29"/>
  <c r="H5" i="29" s="1"/>
  <c r="G14" i="27" l="1"/>
  <c r="F14" i="27"/>
  <c r="E14" i="27"/>
  <c r="H14" i="27" s="1"/>
  <c r="G13" i="27"/>
  <c r="F13" i="27"/>
  <c r="E13" i="27"/>
  <c r="H13" i="27" s="1"/>
  <c r="G12" i="27"/>
  <c r="F12" i="27"/>
  <c r="E12" i="27"/>
  <c r="H12" i="27" s="1"/>
  <c r="G11" i="27"/>
  <c r="F11" i="27"/>
  <c r="E11" i="27"/>
  <c r="G10" i="27"/>
  <c r="F10" i="27"/>
  <c r="H10" i="27" s="1"/>
  <c r="E10" i="27"/>
  <c r="H9" i="27"/>
  <c r="G9" i="27"/>
  <c r="F9" i="27"/>
  <c r="E9" i="27"/>
  <c r="G8" i="27"/>
  <c r="F8" i="27"/>
  <c r="E8" i="27"/>
  <c r="H8" i="27" s="1"/>
  <c r="G7" i="27"/>
  <c r="F7" i="27"/>
  <c r="E7" i="27"/>
  <c r="H7" i="27" s="1"/>
  <c r="G6" i="27"/>
  <c r="F6" i="27"/>
  <c r="E6" i="27"/>
  <c r="H6" i="27" s="1"/>
  <c r="G5" i="27"/>
  <c r="F5" i="27"/>
  <c r="E5" i="27"/>
  <c r="H11" i="27" l="1"/>
  <c r="F19" i="27"/>
  <c r="H5" i="27"/>
  <c r="G11" i="25"/>
  <c r="F11" i="25"/>
  <c r="E11" i="25"/>
  <c r="H11" i="25" s="1"/>
  <c r="G10" i="25"/>
  <c r="F10" i="25"/>
  <c r="E10" i="25"/>
  <c r="G9" i="25"/>
  <c r="F9" i="25"/>
  <c r="E9" i="25"/>
  <c r="H9" i="25" s="1"/>
  <c r="G8" i="25"/>
  <c r="F8" i="25"/>
  <c r="E8" i="25"/>
  <c r="G7" i="25"/>
  <c r="F7" i="25"/>
  <c r="E7" i="25"/>
  <c r="G6" i="25"/>
  <c r="F6" i="25"/>
  <c r="E6" i="25"/>
  <c r="H6" i="25" s="1"/>
  <c r="G5" i="25"/>
  <c r="F5" i="25"/>
  <c r="E5" i="25"/>
  <c r="H5" i="25" s="1"/>
  <c r="H7" i="25" l="1"/>
  <c r="H10" i="25"/>
  <c r="H8" i="25"/>
  <c r="G65" i="23" l="1"/>
  <c r="F65" i="23"/>
  <c r="E65" i="23"/>
  <c r="H65" i="23" s="1"/>
  <c r="G64" i="23"/>
  <c r="F64" i="23"/>
  <c r="E64" i="23"/>
  <c r="H64" i="23" s="1"/>
  <c r="G60" i="23"/>
  <c r="F60" i="23"/>
  <c r="E60" i="23"/>
  <c r="H60" i="23" s="1"/>
  <c r="G59" i="23"/>
  <c r="F59" i="23"/>
  <c r="E59" i="23"/>
  <c r="H59" i="23" s="1"/>
  <c r="G58" i="23"/>
  <c r="F58" i="23"/>
  <c r="E58" i="23"/>
  <c r="H58" i="23" s="1"/>
  <c r="G57" i="23"/>
  <c r="F57" i="23"/>
  <c r="E57" i="23"/>
  <c r="G56" i="23"/>
  <c r="F56" i="23"/>
  <c r="E56" i="23"/>
  <c r="G55" i="23"/>
  <c r="F55" i="23"/>
  <c r="E55" i="23"/>
  <c r="G54" i="23"/>
  <c r="F54" i="23"/>
  <c r="E54" i="23"/>
  <c r="H54" i="23" s="1"/>
  <c r="H53" i="23"/>
  <c r="G53" i="23"/>
  <c r="F53" i="23"/>
  <c r="E53" i="23"/>
  <c r="G52" i="23"/>
  <c r="F52" i="23"/>
  <c r="E52" i="23"/>
  <c r="H51" i="23"/>
  <c r="G51" i="23"/>
  <c r="F51" i="23"/>
  <c r="E51" i="23"/>
  <c r="H50" i="23"/>
  <c r="G50" i="23"/>
  <c r="F50" i="23"/>
  <c r="E50" i="23"/>
  <c r="H49" i="23"/>
  <c r="G49" i="23"/>
  <c r="F49" i="23"/>
  <c r="E49" i="23"/>
  <c r="G48" i="23"/>
  <c r="H48" i="23" s="1"/>
  <c r="F48" i="23"/>
  <c r="E48" i="23"/>
  <c r="G47" i="23"/>
  <c r="F47" i="23"/>
  <c r="H47" i="23" s="1"/>
  <c r="E47" i="23"/>
  <c r="G46" i="23"/>
  <c r="F46" i="23"/>
  <c r="E46" i="23"/>
  <c r="G45" i="23"/>
  <c r="F45" i="23"/>
  <c r="E45" i="23"/>
  <c r="H45" i="23" s="1"/>
  <c r="G44" i="23"/>
  <c r="F44" i="23"/>
  <c r="E44" i="23"/>
  <c r="H44" i="23" s="1"/>
  <c r="G43" i="23"/>
  <c r="F43" i="23"/>
  <c r="E43" i="23"/>
  <c r="H42" i="23"/>
  <c r="G42" i="23"/>
  <c r="F42" i="23"/>
  <c r="E42" i="23"/>
  <c r="G41" i="23"/>
  <c r="F41" i="23"/>
  <c r="E41" i="23"/>
  <c r="H41" i="23" s="1"/>
  <c r="G40" i="23"/>
  <c r="F40" i="23"/>
  <c r="E40" i="23"/>
  <c r="H40" i="23" s="1"/>
  <c r="G39" i="23"/>
  <c r="F39" i="23"/>
  <c r="E39" i="23"/>
  <c r="H39" i="23" s="1"/>
  <c r="H38" i="23"/>
  <c r="G38" i="23"/>
  <c r="F38" i="23"/>
  <c r="E38" i="23"/>
  <c r="G28" i="23"/>
  <c r="F28" i="23"/>
  <c r="E28" i="23"/>
  <c r="G22" i="23"/>
  <c r="F22" i="23"/>
  <c r="E22" i="23"/>
  <c r="H22" i="23" s="1"/>
  <c r="G21" i="23"/>
  <c r="F21" i="23"/>
  <c r="E21" i="23"/>
  <c r="H21" i="23" s="1"/>
  <c r="G20" i="23"/>
  <c r="F20" i="23"/>
  <c r="E20" i="23"/>
  <c r="H20" i="23" s="1"/>
  <c r="G19" i="23"/>
  <c r="F19" i="23"/>
  <c r="E19" i="23"/>
  <c r="G18" i="23"/>
  <c r="F18" i="23"/>
  <c r="E18" i="23"/>
  <c r="G17" i="23"/>
  <c r="F17" i="23"/>
  <c r="E17" i="23"/>
  <c r="H17" i="23" s="1"/>
  <c r="G16" i="23"/>
  <c r="F16" i="23"/>
  <c r="E16" i="23"/>
  <c r="H16" i="23" s="1"/>
  <c r="G15" i="23"/>
  <c r="F15" i="23"/>
  <c r="E15" i="23"/>
  <c r="H15" i="23" s="1"/>
  <c r="G14" i="23"/>
  <c r="F14" i="23"/>
  <c r="E14" i="23"/>
  <c r="G13" i="23"/>
  <c r="F13" i="23"/>
  <c r="E13" i="23"/>
  <c r="G12" i="23"/>
  <c r="F12" i="23"/>
  <c r="E12" i="23"/>
  <c r="G11" i="23"/>
  <c r="F11" i="23"/>
  <c r="E11" i="23"/>
  <c r="H11" i="23" s="1"/>
  <c r="G10" i="23"/>
  <c r="F10" i="23"/>
  <c r="E10" i="23"/>
  <c r="H10" i="23" s="1"/>
  <c r="G9" i="23"/>
  <c r="F9" i="23"/>
  <c r="E9" i="23"/>
  <c r="H9" i="23" s="1"/>
  <c r="G8" i="23"/>
  <c r="F8" i="23"/>
  <c r="E8" i="23"/>
  <c r="H8" i="23" s="1"/>
  <c r="G7" i="23"/>
  <c r="F7" i="23"/>
  <c r="E7" i="23"/>
  <c r="H7" i="23" s="1"/>
  <c r="G6" i="23"/>
  <c r="F6" i="23"/>
  <c r="E6" i="23"/>
  <c r="H6" i="23" s="1"/>
  <c r="G5" i="23"/>
  <c r="F5" i="23"/>
  <c r="E5" i="23"/>
  <c r="H5" i="23" s="1"/>
  <c r="H46" i="23" l="1"/>
  <c r="H55" i="23"/>
  <c r="H12" i="23"/>
  <c r="H28" i="23"/>
  <c r="H18" i="23"/>
  <c r="H56" i="23"/>
  <c r="H13" i="23"/>
  <c r="H19" i="23"/>
  <c r="H52" i="23"/>
  <c r="H57" i="23"/>
  <c r="H43" i="23"/>
  <c r="H14" i="23"/>
  <c r="F71" i="23"/>
  <c r="G42" i="21" l="1"/>
  <c r="F42" i="21"/>
  <c r="E42" i="21"/>
  <c r="H42" i="21" s="1"/>
  <c r="G41" i="21"/>
  <c r="F41" i="21"/>
  <c r="E41" i="21"/>
  <c r="H41" i="21" s="1"/>
  <c r="G40" i="21"/>
  <c r="F40" i="21"/>
  <c r="E40" i="21"/>
  <c r="H40" i="21" s="1"/>
  <c r="G39" i="21"/>
  <c r="F39" i="21"/>
  <c r="E39" i="21"/>
  <c r="H39" i="21" s="1"/>
  <c r="G38" i="21"/>
  <c r="F38" i="21"/>
  <c r="E38" i="21"/>
  <c r="H38" i="21" s="1"/>
  <c r="G37" i="21"/>
  <c r="F37" i="21"/>
  <c r="E37" i="21"/>
  <c r="H37" i="21" s="1"/>
  <c r="G36" i="21"/>
  <c r="F36" i="21"/>
  <c r="E36" i="21"/>
  <c r="H36" i="21" s="1"/>
  <c r="G35" i="21"/>
  <c r="F35" i="21"/>
  <c r="E35" i="21"/>
  <c r="G34" i="21"/>
  <c r="F34" i="21"/>
  <c r="E34" i="21"/>
  <c r="G33" i="21"/>
  <c r="F33" i="21"/>
  <c r="E33" i="21"/>
  <c r="H33" i="21" s="1"/>
  <c r="H32" i="21"/>
  <c r="G32" i="21"/>
  <c r="F32" i="21"/>
  <c r="E32" i="21"/>
  <c r="G31" i="21"/>
  <c r="F31" i="21"/>
  <c r="E31" i="21"/>
  <c r="H31" i="21" s="1"/>
  <c r="G30" i="21"/>
  <c r="F30" i="21"/>
  <c r="E30" i="21"/>
  <c r="H30" i="21" s="1"/>
  <c r="G29" i="21"/>
  <c r="F29" i="21"/>
  <c r="E29" i="21"/>
  <c r="H29" i="21" s="1"/>
  <c r="G28" i="21"/>
  <c r="F28" i="21"/>
  <c r="E28" i="21"/>
  <c r="H28" i="21" s="1"/>
  <c r="G27" i="21"/>
  <c r="F27" i="21"/>
  <c r="E27" i="21"/>
  <c r="H27" i="21" s="1"/>
  <c r="G26" i="21"/>
  <c r="F26" i="21"/>
  <c r="E26" i="21"/>
  <c r="H26" i="21" s="1"/>
  <c r="G25" i="21"/>
  <c r="F25" i="21"/>
  <c r="E25" i="21"/>
  <c r="H25" i="21" s="1"/>
  <c r="G24" i="21"/>
  <c r="F24" i="21"/>
  <c r="E24" i="21"/>
  <c r="G23" i="21"/>
  <c r="F23" i="21"/>
  <c r="E23" i="21"/>
  <c r="H23" i="21" s="1"/>
  <c r="G22" i="21"/>
  <c r="F22" i="21"/>
  <c r="E22" i="21"/>
  <c r="G21" i="21"/>
  <c r="F21" i="21"/>
  <c r="E21" i="21"/>
  <c r="G20" i="21"/>
  <c r="F20" i="21"/>
  <c r="E20" i="21"/>
  <c r="H20" i="21" s="1"/>
  <c r="G19" i="21"/>
  <c r="F19" i="21"/>
  <c r="E19" i="21"/>
  <c r="H19" i="21" s="1"/>
  <c r="G18" i="21"/>
  <c r="F18" i="21"/>
  <c r="E18" i="21"/>
  <c r="G17" i="21"/>
  <c r="F17" i="21"/>
  <c r="E17" i="21"/>
  <c r="G16" i="21"/>
  <c r="F16" i="21"/>
  <c r="E16" i="21"/>
  <c r="G15" i="21"/>
  <c r="F15" i="21"/>
  <c r="E15" i="21"/>
  <c r="G14" i="21"/>
  <c r="F14" i="21"/>
  <c r="E14" i="21"/>
  <c r="G13" i="21"/>
  <c r="F13" i="21"/>
  <c r="E13" i="21"/>
  <c r="H13" i="21" s="1"/>
  <c r="G12" i="21"/>
  <c r="F12" i="21"/>
  <c r="E12" i="21"/>
  <c r="H12" i="21" s="1"/>
  <c r="G11" i="21"/>
  <c r="F11" i="21"/>
  <c r="E11" i="21"/>
  <c r="H11" i="21" s="1"/>
  <c r="G10" i="21"/>
  <c r="F10" i="21"/>
  <c r="E10" i="21"/>
  <c r="H10" i="21" s="1"/>
  <c r="G9" i="21"/>
  <c r="F9" i="21"/>
  <c r="E9" i="21"/>
  <c r="H9" i="21" s="1"/>
  <c r="G8" i="21"/>
  <c r="F8" i="21"/>
  <c r="E8" i="21"/>
  <c r="H8" i="21" s="1"/>
  <c r="G7" i="21"/>
  <c r="F7" i="21"/>
  <c r="E7" i="21"/>
  <c r="H7" i="21" s="1"/>
  <c r="G6" i="21"/>
  <c r="F6" i="21"/>
  <c r="E6" i="21"/>
  <c r="H6" i="21" s="1"/>
  <c r="G5" i="21"/>
  <c r="F5" i="21"/>
  <c r="E5" i="21"/>
  <c r="H5" i="21" s="1"/>
  <c r="H24" i="21" l="1"/>
  <c r="H34" i="21"/>
  <c r="H14" i="21"/>
  <c r="H35" i="21"/>
  <c r="H15" i="21"/>
  <c r="H18" i="21"/>
  <c r="H21" i="21"/>
  <c r="H16" i="21"/>
  <c r="H22" i="21"/>
  <c r="H17" i="21"/>
  <c r="F47" i="21"/>
  <c r="H14" i="18" l="1"/>
  <c r="G14" i="18"/>
  <c r="F14" i="18"/>
  <c r="E14" i="18"/>
  <c r="H13" i="18"/>
  <c r="G13" i="18"/>
  <c r="F13" i="18"/>
  <c r="E13" i="18"/>
  <c r="H12" i="18"/>
  <c r="G12" i="18"/>
  <c r="F12" i="18"/>
  <c r="E12" i="18"/>
  <c r="H11" i="18"/>
  <c r="G11" i="18"/>
  <c r="F11" i="18"/>
  <c r="E11" i="18"/>
  <c r="H10" i="18"/>
  <c r="G10" i="18"/>
  <c r="F10" i="18"/>
  <c r="E10" i="18"/>
  <c r="G9" i="18"/>
  <c r="F9" i="18"/>
  <c r="E9" i="18"/>
  <c r="G8" i="18"/>
  <c r="F8" i="18"/>
  <c r="E8" i="18"/>
  <c r="H8" i="18" s="1"/>
  <c r="H9" i="18" l="1"/>
  <c r="G7" i="18"/>
  <c r="F7" i="18"/>
  <c r="E7" i="18"/>
  <c r="G6" i="18"/>
  <c r="F6" i="18"/>
  <c r="E6" i="18"/>
  <c r="H6" i="18" s="1"/>
  <c r="G5" i="18"/>
  <c r="F5" i="18"/>
  <c r="E5" i="18"/>
  <c r="H5" i="18" s="1"/>
  <c r="F24" i="18"/>
  <c r="H7" i="18" l="1"/>
  <c r="H7" i="16"/>
  <c r="G7" i="16"/>
  <c r="F7" i="16"/>
  <c r="E7" i="16"/>
  <c r="H6" i="16"/>
  <c r="G6" i="16"/>
  <c r="F6" i="16"/>
  <c r="E6" i="16"/>
  <c r="H5" i="16"/>
  <c r="G5" i="16"/>
  <c r="F5" i="16"/>
  <c r="F19" i="16" s="1"/>
  <c r="E5" i="16"/>
  <c r="E29" i="8" l="1"/>
  <c r="H29" i="8" s="1"/>
  <c r="F29" i="8"/>
  <c r="E25" i="8"/>
  <c r="F25" i="8"/>
  <c r="G25" i="8"/>
  <c r="H25" i="8"/>
  <c r="E26" i="8"/>
  <c r="F26" i="8"/>
  <c r="G26" i="8"/>
  <c r="H26" i="8"/>
  <c r="E27" i="8"/>
  <c r="F27" i="8"/>
  <c r="G27" i="8"/>
  <c r="H27" i="8"/>
  <c r="E20" i="8"/>
  <c r="H20" i="8" s="1"/>
  <c r="F20" i="8"/>
  <c r="G20" i="8"/>
  <c r="E21" i="8"/>
  <c r="H21" i="8" s="1"/>
  <c r="F21" i="8"/>
  <c r="G21" i="8"/>
  <c r="E22" i="8"/>
  <c r="F22" i="8"/>
  <c r="G22" i="8"/>
  <c r="E23" i="8"/>
  <c r="F23" i="8"/>
  <c r="G23" i="8"/>
  <c r="H23" i="8"/>
  <c r="E24" i="8"/>
  <c r="F24" i="8"/>
  <c r="G24" i="8"/>
  <c r="E14" i="8"/>
  <c r="F14" i="8"/>
  <c r="G14" i="8"/>
  <c r="H14" i="8"/>
  <c r="E15" i="8"/>
  <c r="F15" i="8"/>
  <c r="G15" i="8"/>
  <c r="H15" i="8"/>
  <c r="E16" i="8"/>
  <c r="F16" i="8"/>
  <c r="G16" i="8"/>
  <c r="H16" i="8"/>
  <c r="E17" i="8"/>
  <c r="F17" i="8"/>
  <c r="G17" i="8"/>
  <c r="H17" i="8"/>
  <c r="E18" i="8"/>
  <c r="F18" i="8"/>
  <c r="G18" i="8"/>
  <c r="H18" i="8"/>
  <c r="E19" i="8"/>
  <c r="F19" i="8"/>
  <c r="G19" i="8"/>
  <c r="H19" i="8"/>
  <c r="E5" i="8"/>
  <c r="F5" i="8"/>
  <c r="G5" i="8"/>
  <c r="E6" i="8"/>
  <c r="F6" i="8"/>
  <c r="G6" i="8"/>
  <c r="E7" i="8"/>
  <c r="F7" i="8"/>
  <c r="G7" i="8"/>
  <c r="G13" i="6"/>
  <c r="F13" i="6"/>
  <c r="E13" i="6"/>
  <c r="G12" i="6"/>
  <c r="F12" i="6"/>
  <c r="E12" i="6"/>
  <c r="H12" i="6" s="1"/>
  <c r="G11" i="6"/>
  <c r="F11" i="6"/>
  <c r="E11" i="6"/>
  <c r="G10" i="6"/>
  <c r="F10" i="6"/>
  <c r="E10" i="6"/>
  <c r="G9" i="6"/>
  <c r="F9" i="6"/>
  <c r="H9" i="6" s="1"/>
  <c r="E9" i="6"/>
  <c r="G8" i="6"/>
  <c r="F8" i="6"/>
  <c r="E8" i="6"/>
  <c r="H8" i="6" s="1"/>
  <c r="G7" i="6"/>
  <c r="F7" i="6"/>
  <c r="E7" i="6"/>
  <c r="G6" i="6"/>
  <c r="F6" i="6"/>
  <c r="E6" i="6"/>
  <c r="H6" i="6" s="1"/>
  <c r="G5" i="6"/>
  <c r="F5" i="6"/>
  <c r="F21" i="6" s="1"/>
  <c r="E5" i="6"/>
  <c r="H24" i="8" l="1"/>
  <c r="F35" i="8"/>
  <c r="H22" i="8"/>
  <c r="H10" i="6"/>
  <c r="H11" i="6"/>
  <c r="H7" i="6"/>
  <c r="H13" i="6"/>
  <c r="H5" i="6"/>
  <c r="D20" i="25" l="1"/>
  <c r="E20" i="25" l="1"/>
  <c r="F20" i="25"/>
  <c r="G20" i="25"/>
  <c r="H20" i="25" l="1"/>
  <c r="G21" i="6"/>
  <c r="E21" i="6"/>
  <c r="H21" i="6" l="1"/>
  <c r="G19" i="16"/>
  <c r="G35" i="8"/>
  <c r="E35" i="8"/>
  <c r="D22" i="31"/>
  <c r="D10" i="29"/>
  <c r="D19" i="27"/>
  <c r="D71" i="23"/>
  <c r="D47" i="21"/>
  <c r="D24" i="18"/>
  <c r="D19" i="16"/>
  <c r="D35" i="8"/>
  <c r="D21" i="6"/>
  <c r="H19" i="16" l="1"/>
  <c r="E19" i="16"/>
  <c r="H35" i="8"/>
  <c r="G22" i="31" l="1"/>
  <c r="E22" i="31" l="1"/>
  <c r="H22" i="31"/>
  <c r="G10" i="29"/>
  <c r="H10" i="29" l="1"/>
  <c r="E10" i="29"/>
  <c r="G19" i="27"/>
  <c r="H19" i="27" l="1"/>
  <c r="E19" i="27"/>
  <c r="G71" i="23" l="1"/>
  <c r="H71" i="23" l="1"/>
  <c r="E71" i="23"/>
  <c r="G47" i="21" l="1"/>
  <c r="E47" i="21" l="1"/>
  <c r="H47" i="21"/>
  <c r="G24" i="18"/>
  <c r="H24" i="18" l="1"/>
  <c r="E24" i="18"/>
  <c r="B19" i="4" l="1"/>
  <c r="E5" i="4"/>
  <c r="C5" i="4"/>
  <c r="E19" i="4" l="1"/>
  <c r="C19" i="4"/>
  <c r="F19" i="4"/>
</calcChain>
</file>

<file path=xl/sharedStrings.xml><?xml version="1.0" encoding="utf-8"?>
<sst xmlns="http://schemas.openxmlformats.org/spreadsheetml/2006/main" count="505" uniqueCount="359">
  <si>
    <t>镇别</t>
  </si>
  <si>
    <t>补助面积
（亩）</t>
  </si>
  <si>
    <t>财政补助资金（元）</t>
  </si>
  <si>
    <t>备注</t>
  </si>
  <si>
    <t>镇级补助资金
（10元/亩）</t>
  </si>
  <si>
    <t>小计</t>
  </si>
  <si>
    <t>金沙街道</t>
  </si>
  <si>
    <t>明细见附表</t>
  </si>
  <si>
    <t>金新街道</t>
  </si>
  <si>
    <t>西亭镇</t>
  </si>
  <si>
    <t>二甲镇</t>
  </si>
  <si>
    <t>东社镇</t>
  </si>
  <si>
    <t>十总镇</t>
  </si>
  <si>
    <t>石港镇</t>
  </si>
  <si>
    <t>刘桥镇</t>
  </si>
  <si>
    <t>平潮镇</t>
  </si>
  <si>
    <t>五接镇</t>
  </si>
  <si>
    <t>合计</t>
  </si>
  <si>
    <t>附件1</t>
    <phoneticPr fontId="1" type="noConversion"/>
  </si>
  <si>
    <t>序号</t>
  </si>
  <si>
    <t>作业面积（亩）</t>
    <phoneticPr fontId="1" type="noConversion"/>
  </si>
  <si>
    <t>省级</t>
  </si>
  <si>
    <t>镇级</t>
  </si>
  <si>
    <t>补助资金（元）</t>
  </si>
  <si>
    <t>喻作才</t>
  </si>
  <si>
    <t>王孝飞</t>
  </si>
  <si>
    <t>顾水荣</t>
  </si>
  <si>
    <t>刘成奇</t>
  </si>
  <si>
    <t>吴棉江</t>
  </si>
  <si>
    <t>丁仁照</t>
  </si>
  <si>
    <t>夏明文</t>
  </si>
  <si>
    <t>张建</t>
  </si>
  <si>
    <t>陆风林</t>
  </si>
  <si>
    <t>王成</t>
  </si>
  <si>
    <t>徐建</t>
  </si>
  <si>
    <t>许新梁</t>
  </si>
  <si>
    <t>王军</t>
  </si>
  <si>
    <t>宣建明</t>
  </si>
  <si>
    <t>袁南居</t>
  </si>
  <si>
    <t>曹树成</t>
  </si>
  <si>
    <t>季宏新</t>
  </si>
  <si>
    <t>张美平</t>
  </si>
  <si>
    <t>王建民</t>
  </si>
  <si>
    <t>顾锁平</t>
  </si>
  <si>
    <t>颜子寿</t>
  </si>
  <si>
    <t>曹新林</t>
  </si>
  <si>
    <t>陈义</t>
  </si>
  <si>
    <t>王建彬</t>
  </si>
  <si>
    <t>通州区十总镇幸福家庭农场</t>
  </si>
  <si>
    <t>通州区骑岸镇顺鑫家庭农场</t>
  </si>
  <si>
    <t>通州区十总镇大港家庭农场</t>
  </si>
  <si>
    <t>通州区骑岸镇戏渡家庭农场</t>
  </si>
  <si>
    <t>王有明</t>
  </si>
  <si>
    <t>葛锦明</t>
  </si>
  <si>
    <t>通州区十总镇华钦家庭农场</t>
  </si>
  <si>
    <t>通州区十总镇晓龙家庭农场</t>
  </si>
  <si>
    <t>通州区十总镇永达家庭农场</t>
  </si>
  <si>
    <t>王来彭</t>
  </si>
  <si>
    <t>双墩村24组</t>
  </si>
  <si>
    <t>奚卫星</t>
  </si>
  <si>
    <t>张晓南</t>
  </si>
  <si>
    <t>陈建友</t>
  </si>
  <si>
    <t>季明</t>
  </si>
  <si>
    <t>张广成</t>
  </si>
  <si>
    <t>徐圣明</t>
  </si>
  <si>
    <t>曹保东</t>
  </si>
  <si>
    <t>陈佐怀</t>
  </si>
  <si>
    <t>昝新艳</t>
  </si>
  <si>
    <t>张志晶</t>
  </si>
  <si>
    <t>南通市通州区多雁粮食种植专业合作社</t>
  </si>
  <si>
    <t>王海军</t>
  </si>
  <si>
    <t>蒋军</t>
  </si>
  <si>
    <t>王进</t>
  </si>
  <si>
    <t>袁香香</t>
  </si>
  <si>
    <t>戴宝良</t>
  </si>
  <si>
    <t>胡月琴</t>
  </si>
  <si>
    <t>吴志友</t>
  </si>
  <si>
    <t>王如刚</t>
  </si>
  <si>
    <t>顾井周</t>
  </si>
  <si>
    <t>王可山</t>
  </si>
  <si>
    <t>南通市通州区徐园粮食种植农地专业合作社</t>
  </si>
  <si>
    <t>袁玉斌</t>
  </si>
  <si>
    <t>刘汉智</t>
  </si>
  <si>
    <t>南通市通州区蒋一粮食种植农地专业合作社</t>
  </si>
  <si>
    <t>蒋一村40组</t>
  </si>
  <si>
    <t>姚叶朋</t>
  </si>
  <si>
    <t>曹国兵</t>
  </si>
  <si>
    <t>司建刚</t>
  </si>
  <si>
    <t>陈凯</t>
  </si>
  <si>
    <t>李才山</t>
  </si>
  <si>
    <t>孙学立</t>
  </si>
  <si>
    <t>王小勇</t>
  </si>
  <si>
    <r>
      <t xml:space="preserve">  金沙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</si>
  <si>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金新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</si>
  <si>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西亭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</si>
  <si>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二甲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</si>
  <si>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东社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</si>
  <si>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石港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</si>
  <si>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十总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</si>
  <si>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刘桥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</si>
  <si>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平潮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</si>
  <si>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r>
      <t xml:space="preserve">  五接  </t>
    </r>
    <r>
      <rPr>
        <sz val="11"/>
        <color theme="1"/>
        <rFont val="宋体"/>
        <family val="3"/>
        <charset val="134"/>
      </rPr>
      <t>镇（区、园、街道）</t>
    </r>
    <phoneticPr fontId="1" type="noConversion"/>
  </si>
  <si>
    <t>金北村72、73、84-87组</t>
    <phoneticPr fontId="1" type="noConversion"/>
  </si>
  <si>
    <t>金北村67-69、78、80组</t>
    <phoneticPr fontId="1" type="noConversion"/>
  </si>
  <si>
    <t>渡海亭集体面积</t>
    <phoneticPr fontId="15" type="noConversion"/>
  </si>
  <si>
    <t>张自虎</t>
  </si>
  <si>
    <t>新雁13-17、19组</t>
    <phoneticPr fontId="15" type="noConversion"/>
  </si>
  <si>
    <t>新雁1、3、16、17组</t>
    <phoneticPr fontId="15" type="noConversion"/>
  </si>
  <si>
    <t>袁开连</t>
  </si>
  <si>
    <t>于家坝3、4组</t>
    <phoneticPr fontId="15" type="noConversion"/>
  </si>
  <si>
    <t>于家坝21、22组</t>
    <phoneticPr fontId="15" type="noConversion"/>
  </si>
  <si>
    <t>五总居31、33等</t>
    <phoneticPr fontId="15" type="noConversion"/>
  </si>
  <si>
    <t>大户</t>
  </si>
  <si>
    <t>刘海桥12组</t>
  </si>
  <si>
    <t>刘家桥7-9组</t>
    <phoneticPr fontId="1" type="noConversion"/>
  </si>
  <si>
    <t>作业地点（组）</t>
    <phoneticPr fontId="1" type="noConversion"/>
  </si>
  <si>
    <t>张大圩22-30组</t>
    <phoneticPr fontId="1" type="noConversion"/>
  </si>
  <si>
    <t>南通市通州区2022年秋季秸秆机械化还田梨耕深翻作业补助汇总表</t>
    <phoneticPr fontId="1" type="noConversion"/>
  </si>
  <si>
    <t>区级补助资金 （15元/亩）</t>
    <phoneticPr fontId="1" type="noConversion"/>
  </si>
  <si>
    <t>省级补助资金
（20元/亩）</t>
    <phoneticPr fontId="1" type="noConversion"/>
  </si>
  <si>
    <t>区级</t>
    <phoneticPr fontId="1" type="noConversion"/>
  </si>
  <si>
    <t>2022年秋季秸秆机械化还田梨耕深翻作业补助核查确认村级明细表</t>
    <phoneticPr fontId="1" type="noConversion"/>
  </si>
  <si>
    <t>区级</t>
    <phoneticPr fontId="1" type="noConversion"/>
  </si>
  <si>
    <t>瞿江</t>
  </si>
  <si>
    <t>张启国</t>
  </si>
  <si>
    <t>金北村46、63-66组</t>
    <phoneticPr fontId="1" type="noConversion"/>
  </si>
  <si>
    <t>城东村18组</t>
    <phoneticPr fontId="1" type="noConversion"/>
  </si>
  <si>
    <t>姚志才</t>
  </si>
  <si>
    <t>平桥镇村13组</t>
  </si>
  <si>
    <t>平桥镇村41、43、46、47、51-55、57组</t>
  </si>
  <si>
    <t>新三园27、29-33、37、39、46、58、60-66、68、71、72组</t>
    <phoneticPr fontId="1" type="noConversion"/>
  </si>
  <si>
    <t>江苏省农垦农业发展股份有限公司海安分公司</t>
  </si>
  <si>
    <t>万顷良田</t>
  </si>
  <si>
    <t>新三园29、32组</t>
    <phoneticPr fontId="1" type="noConversion"/>
  </si>
  <si>
    <t>复兴村</t>
  </si>
  <si>
    <t>夏四店村</t>
  </si>
  <si>
    <t>通州区金新好好家庭农场</t>
  </si>
  <si>
    <t>丁健明</t>
  </si>
  <si>
    <t>通州区金新奥肯尼可家庭农场</t>
  </si>
  <si>
    <t>界北1、2组</t>
  </si>
  <si>
    <t>胡青松</t>
  </si>
  <si>
    <t>界北12组</t>
  </si>
  <si>
    <t>焦二平</t>
  </si>
  <si>
    <t>界北5、6、10组</t>
  </si>
  <si>
    <t>王秀松</t>
  </si>
  <si>
    <t>界北19、20、23组</t>
  </si>
  <si>
    <t>贾春凤</t>
  </si>
  <si>
    <t>界北8、11、15、17、22、25-29组</t>
  </si>
  <si>
    <t>曹文喜</t>
  </si>
  <si>
    <t>界北18、19、22组</t>
  </si>
  <si>
    <t>蒋正洲</t>
  </si>
  <si>
    <t>进东1-3、5、6、10-12、14、22、23、49、50组</t>
  </si>
  <si>
    <t>进东12、38-41组</t>
  </si>
  <si>
    <t>陈光本</t>
  </si>
  <si>
    <t>进东24-26、50、55、56组</t>
  </si>
  <si>
    <t>吴国权</t>
  </si>
  <si>
    <t>进东9、12、14-19组</t>
  </si>
  <si>
    <t>陈琴</t>
  </si>
  <si>
    <t>进东2、4、6、8、29-34、36、37、41-43、45、46、48组</t>
  </si>
  <si>
    <t>陈小超</t>
  </si>
  <si>
    <t>进东35-38、45、46组</t>
  </si>
  <si>
    <t>麒麟桥14-15组</t>
  </si>
  <si>
    <t>麒麟桥15、21、27、29-31、33、45组</t>
  </si>
  <si>
    <t>麒麟桥31组</t>
  </si>
  <si>
    <t>麒麟桥1、2、17、19、20组</t>
  </si>
  <si>
    <t>王化军</t>
  </si>
  <si>
    <t>麒麟桥10、12、16-18组</t>
  </si>
  <si>
    <t>金泽胜</t>
  </si>
  <si>
    <t>文山10、11组</t>
  </si>
  <si>
    <t>文山5、6、8组</t>
  </si>
  <si>
    <t>通州区金新豪新家庭农场</t>
  </si>
  <si>
    <t>俞雪军</t>
  </si>
  <si>
    <t>朝东圩1-9、28-30组</t>
  </si>
  <si>
    <r>
      <t>文山9</t>
    </r>
    <r>
      <rPr>
        <sz val="10"/>
        <color indexed="8"/>
        <rFont val="宋体"/>
        <family val="3"/>
        <charset val="134"/>
      </rPr>
      <t>组</t>
    </r>
  </si>
  <si>
    <t>华芦村45-47、52组</t>
    <phoneticPr fontId="1" type="noConversion"/>
  </si>
  <si>
    <t>西亭居9、10组</t>
    <phoneticPr fontId="1" type="noConversion"/>
  </si>
  <si>
    <t>九总渡15-17、19-20、23-26组</t>
    <phoneticPr fontId="1" type="noConversion"/>
  </si>
  <si>
    <t>余西居</t>
  </si>
  <si>
    <t>丁云满</t>
  </si>
  <si>
    <t>高怀平</t>
  </si>
  <si>
    <t>宋磊磊</t>
  </si>
  <si>
    <t>余北30组</t>
    <phoneticPr fontId="1" type="noConversion"/>
  </si>
  <si>
    <t>南通市通州区桦兴粮食种植农地专业合作社</t>
  </si>
  <si>
    <t>坨墩15-16组</t>
    <phoneticPr fontId="1" type="noConversion"/>
  </si>
  <si>
    <t>六甲镇38-47组</t>
    <phoneticPr fontId="1" type="noConversion"/>
  </si>
  <si>
    <t>六甲镇35、36组</t>
    <phoneticPr fontId="1" type="noConversion"/>
  </si>
  <si>
    <t>胡道香</t>
  </si>
  <si>
    <t>六甲镇45-46组</t>
    <phoneticPr fontId="1" type="noConversion"/>
  </si>
  <si>
    <t>王银叶</t>
  </si>
  <si>
    <t>六甲镇25组-34组</t>
    <phoneticPr fontId="1" type="noConversion"/>
  </si>
  <si>
    <t>曹金标</t>
  </si>
  <si>
    <t>六甲镇36组</t>
    <phoneticPr fontId="1" type="noConversion"/>
  </si>
  <si>
    <t>严艳华</t>
  </si>
  <si>
    <t>唐洪12、14-16组</t>
    <phoneticPr fontId="1" type="noConversion"/>
  </si>
  <si>
    <t>俞红兵</t>
  </si>
  <si>
    <t>五甲苴28-36村</t>
    <phoneticPr fontId="1" type="noConversion"/>
  </si>
  <si>
    <t>曹荣</t>
  </si>
  <si>
    <t>五甲苴23-36组</t>
    <phoneticPr fontId="1" type="noConversion"/>
  </si>
  <si>
    <t>陈墩村8、10、11组</t>
  </si>
  <si>
    <t>东社居6-8、10、12、13组</t>
    <phoneticPr fontId="1" type="noConversion"/>
  </si>
  <si>
    <t>武云斌</t>
  </si>
  <si>
    <t>中和1、31、33组</t>
    <phoneticPr fontId="1" type="noConversion"/>
  </si>
  <si>
    <t>瞿光春</t>
  </si>
  <si>
    <t>中和32组</t>
    <phoneticPr fontId="1" type="noConversion"/>
  </si>
  <si>
    <t>王钦权</t>
  </si>
  <si>
    <t>五马路14组</t>
  </si>
  <si>
    <t>严晓忠</t>
  </si>
  <si>
    <t>庆丰5、11、17-23、32、35、36组</t>
    <phoneticPr fontId="1" type="noConversion"/>
  </si>
  <si>
    <t>张大方</t>
  </si>
  <si>
    <t>庆丰19-25、29、35-37、39-42组</t>
    <phoneticPr fontId="1" type="noConversion"/>
  </si>
  <si>
    <t>张大川</t>
  </si>
  <si>
    <t>庆丰1、3、5、6、13、37、38组</t>
    <phoneticPr fontId="1" type="noConversion"/>
  </si>
  <si>
    <t>张正流</t>
  </si>
  <si>
    <t>庆丰26、42、43组</t>
    <phoneticPr fontId="1" type="noConversion"/>
  </si>
  <si>
    <t>瞿林</t>
  </si>
  <si>
    <t>庆丰1组</t>
    <phoneticPr fontId="1" type="noConversion"/>
  </si>
  <si>
    <t>陈冲</t>
  </si>
  <si>
    <t>香台1、2、4-8组</t>
    <phoneticPr fontId="1" type="noConversion"/>
  </si>
  <si>
    <t>香台14组</t>
    <phoneticPr fontId="1" type="noConversion"/>
  </si>
  <si>
    <t>黄涛</t>
  </si>
  <si>
    <t>香台5组</t>
    <phoneticPr fontId="1" type="noConversion"/>
  </si>
  <si>
    <t>朱松平</t>
  </si>
  <si>
    <t>白居12-14、16组</t>
    <phoneticPr fontId="1" type="noConversion"/>
  </si>
  <si>
    <t>胡飞</t>
  </si>
  <si>
    <t>白居3-5、8、10、15组</t>
    <phoneticPr fontId="1" type="noConversion"/>
  </si>
  <si>
    <t>白居5、6、15组</t>
    <phoneticPr fontId="1" type="noConversion"/>
  </si>
  <si>
    <t>季锡华</t>
  </si>
  <si>
    <t>白居21-23、29、36、1组</t>
    <phoneticPr fontId="1" type="noConversion"/>
  </si>
  <si>
    <t>严北17、18组</t>
    <phoneticPr fontId="1" type="noConversion"/>
  </si>
  <si>
    <t xml:space="preserve"> 滥港桥8、6、15、16、30、10、20、9、17 、36、21组</t>
    <phoneticPr fontId="1" type="noConversion"/>
  </si>
  <si>
    <t>滥港桥2、3、11-16 组</t>
    <phoneticPr fontId="1" type="noConversion"/>
  </si>
  <si>
    <t xml:space="preserve"> 滥港桥2、3、11-16 组</t>
    <phoneticPr fontId="1" type="noConversion"/>
  </si>
  <si>
    <t>滥港桥27组</t>
    <phoneticPr fontId="1" type="noConversion"/>
  </si>
  <si>
    <t>河东16-19、21组</t>
    <phoneticPr fontId="1" type="noConversion"/>
  </si>
  <si>
    <t>南通市通州区佳禾粮食种植农地专业合作社</t>
  </si>
  <si>
    <t>福利1、2、4、6、7、12、13、16、17、19、25组</t>
    <phoneticPr fontId="1" type="noConversion"/>
  </si>
  <si>
    <t>杨港居13组</t>
    <phoneticPr fontId="1" type="noConversion"/>
  </si>
  <si>
    <t>徐宜明</t>
  </si>
  <si>
    <t>杨港居21组</t>
    <phoneticPr fontId="1" type="noConversion"/>
  </si>
  <si>
    <t>杨港居15、22-24组</t>
    <phoneticPr fontId="1" type="noConversion"/>
  </si>
  <si>
    <t>兴隆灶19、20、28、29组</t>
    <phoneticPr fontId="1" type="noConversion"/>
  </si>
  <si>
    <t>兴隆灶37、48-50、52、59组</t>
    <phoneticPr fontId="1" type="noConversion"/>
  </si>
  <si>
    <t>纪飞跃</t>
  </si>
  <si>
    <t>兴隆灶19、23、26、32组</t>
    <phoneticPr fontId="1" type="noConversion"/>
  </si>
  <si>
    <t>兴隆灶9、15、27组</t>
    <phoneticPr fontId="1" type="noConversion"/>
  </si>
  <si>
    <t>曹宗和</t>
  </si>
  <si>
    <t>横马村11-14组</t>
  </si>
  <si>
    <t>印兰妹</t>
  </si>
  <si>
    <t>横马村13组</t>
  </si>
  <si>
    <t>高卫红</t>
  </si>
  <si>
    <t>横马村7、8、10-12、14、16组</t>
    <phoneticPr fontId="1" type="noConversion"/>
  </si>
  <si>
    <t>中和31-33、
39、40组</t>
    <phoneticPr fontId="1" type="noConversion"/>
  </si>
  <si>
    <t>十总居5-8、19、20、29组</t>
  </si>
  <si>
    <t>东场村19、20、23组</t>
    <phoneticPr fontId="15" type="noConversion"/>
  </si>
  <si>
    <t>东场村35组</t>
  </si>
  <si>
    <t>东场村37、41、43组</t>
    <phoneticPr fontId="15" type="noConversion"/>
  </si>
  <si>
    <t>东场村13、14组</t>
    <phoneticPr fontId="15" type="noConversion"/>
  </si>
  <si>
    <t>于家坝32、33组</t>
    <phoneticPr fontId="15" type="noConversion"/>
  </si>
  <si>
    <t>于家坝5、6、8、9、23、24、26-28、30、37、42组</t>
    <phoneticPr fontId="15" type="noConversion"/>
  </si>
  <si>
    <t>于家坝31、34组</t>
    <phoneticPr fontId="15" type="noConversion"/>
  </si>
  <si>
    <t>包华</t>
  </si>
  <si>
    <t>于家坝23、24组</t>
    <phoneticPr fontId="15" type="noConversion"/>
  </si>
  <si>
    <t>通州区十总镇明新家庭农场</t>
  </si>
  <si>
    <t>于家坝16、17组</t>
    <phoneticPr fontId="15" type="noConversion"/>
  </si>
  <si>
    <t>于家坝24-26组</t>
    <phoneticPr fontId="15" type="noConversion"/>
  </si>
  <si>
    <t>通州区十总镇盛才家庭农场</t>
  </si>
  <si>
    <t>爱民村委会集体面积</t>
  </si>
  <si>
    <t>通州区十总镇新运家庭农场</t>
  </si>
  <si>
    <t>黄本荣</t>
  </si>
  <si>
    <t>柏树墩村29组</t>
  </si>
  <si>
    <t>曹金国</t>
  </si>
  <si>
    <t>柏树墩村30组</t>
    <phoneticPr fontId="15" type="noConversion"/>
  </si>
  <si>
    <t>29柏树墩、34组</t>
    <phoneticPr fontId="15" type="noConversion"/>
  </si>
  <si>
    <t>常义宾</t>
  </si>
  <si>
    <t>五总居42组</t>
    <phoneticPr fontId="15" type="noConversion"/>
  </si>
  <si>
    <t>南通市通州区五南粮食种植专业合作社</t>
  </si>
  <si>
    <t>五总居12等</t>
    <phoneticPr fontId="15" type="noConversion"/>
  </si>
  <si>
    <t>通州区十总镇常义森家庭农场</t>
  </si>
  <si>
    <t>五总居29、34组</t>
    <phoneticPr fontId="15" type="noConversion"/>
  </si>
  <si>
    <t>五总居17组</t>
    <phoneticPr fontId="15" type="noConversion"/>
  </si>
  <si>
    <t>刘瑞芳</t>
  </si>
  <si>
    <t>二爻34、47组</t>
    <phoneticPr fontId="15" type="noConversion"/>
  </si>
  <si>
    <t>孙志辉</t>
  </si>
  <si>
    <t>二爻48、49组</t>
    <phoneticPr fontId="15" type="noConversion"/>
  </si>
  <si>
    <t>钟士钱</t>
  </si>
  <si>
    <t>二爻39、44组</t>
    <phoneticPr fontId="15" type="noConversion"/>
  </si>
  <si>
    <t>张烈骏</t>
  </si>
  <si>
    <t>二爻30组</t>
    <phoneticPr fontId="15" type="noConversion"/>
  </si>
  <si>
    <t>迎阳1-16组</t>
    <phoneticPr fontId="15" type="noConversion"/>
  </si>
  <si>
    <t>迎阳32-35组</t>
    <phoneticPr fontId="15" type="noConversion"/>
  </si>
  <si>
    <t>吴宏</t>
  </si>
  <si>
    <t>迎阳16组</t>
    <phoneticPr fontId="15" type="noConversion"/>
  </si>
  <si>
    <t>朱汉均</t>
  </si>
  <si>
    <t>姚勇建</t>
  </si>
  <si>
    <t>迎阳14组</t>
    <phoneticPr fontId="15" type="noConversion"/>
  </si>
  <si>
    <t>迎阳15组</t>
    <phoneticPr fontId="15" type="noConversion"/>
  </si>
  <si>
    <t>朱怀斌</t>
  </si>
  <si>
    <t>吴江</t>
  </si>
  <si>
    <t>江成美</t>
  </si>
  <si>
    <t>张余贝</t>
  </si>
  <si>
    <t>岸西村35组</t>
  </si>
  <si>
    <t>通州区骑岸镇昌润家庭农场</t>
  </si>
  <si>
    <t>沧南居18组</t>
    <phoneticPr fontId="15" type="noConversion"/>
  </si>
  <si>
    <t>沧南居23组</t>
    <phoneticPr fontId="15" type="noConversion"/>
  </si>
  <si>
    <t>王玉锋</t>
  </si>
  <si>
    <t>沧南居2组</t>
    <phoneticPr fontId="15" type="noConversion"/>
  </si>
  <si>
    <t>季庄村16组</t>
    <phoneticPr fontId="15" type="noConversion"/>
  </si>
  <si>
    <t>骑岸社区14组</t>
    <phoneticPr fontId="15" type="noConversion"/>
  </si>
  <si>
    <t>张沙村委会六组</t>
  </si>
  <si>
    <t>张沙村委会集体面积</t>
  </si>
  <si>
    <t>张奇慧</t>
  </si>
  <si>
    <t>徐娟</t>
  </si>
  <si>
    <t>志新34、38、39、46组</t>
    <phoneticPr fontId="15" type="noConversion"/>
  </si>
  <si>
    <t>吴吉庆</t>
  </si>
  <si>
    <t>志新5组</t>
    <phoneticPr fontId="15" type="noConversion"/>
  </si>
  <si>
    <t>南通华锦粮食种植专业合作社</t>
  </si>
  <si>
    <t>育民20-23、38-41组</t>
    <phoneticPr fontId="15" type="noConversion"/>
  </si>
  <si>
    <t>刘永梅</t>
  </si>
  <si>
    <t>育民24、25组</t>
    <phoneticPr fontId="15" type="noConversion"/>
  </si>
  <si>
    <t>南通市通州区育民粮食种植专业合作社</t>
  </si>
  <si>
    <t>育民6-10、11-15组</t>
    <phoneticPr fontId="15" type="noConversion"/>
  </si>
  <si>
    <t>上雁村雁南片</t>
    <phoneticPr fontId="15" type="noConversion"/>
  </si>
  <si>
    <t>上雁村</t>
    <phoneticPr fontId="15" type="noConversion"/>
  </si>
  <si>
    <r>
      <rPr>
        <sz val="10"/>
        <rFont val="宋体"/>
        <family val="3"/>
        <charset val="134"/>
      </rPr>
      <t>岸西村23组</t>
    </r>
  </si>
  <si>
    <t>志新4、12、3、6组</t>
    <phoneticPr fontId="15" type="noConversion"/>
  </si>
  <si>
    <t>志新5-7、14组</t>
    <phoneticPr fontId="15" type="noConversion"/>
  </si>
  <si>
    <t>江海村4组</t>
    <phoneticPr fontId="1" type="noConversion"/>
  </si>
  <si>
    <t>睹史院40、41组</t>
    <phoneticPr fontId="1" type="noConversion"/>
  </si>
  <si>
    <t>花市街13组等</t>
    <phoneticPr fontId="1" type="noConversion"/>
  </si>
  <si>
    <t>花市街16组等</t>
    <phoneticPr fontId="1" type="noConversion"/>
  </si>
  <si>
    <t>乐观村9组</t>
    <phoneticPr fontId="1" type="noConversion"/>
  </si>
  <si>
    <t>乐观村46组</t>
    <phoneticPr fontId="1" type="noConversion"/>
  </si>
  <si>
    <t>新貌村1组</t>
    <phoneticPr fontId="1" type="noConversion"/>
  </si>
  <si>
    <t>英雄村15、16组</t>
  </si>
  <si>
    <t>苏池村5、7、9、10、14组</t>
    <phoneticPr fontId="1" type="noConversion"/>
  </si>
  <si>
    <t>新中3-5、11组</t>
    <phoneticPr fontId="1" type="noConversion"/>
  </si>
  <si>
    <t>刘家桥4、13、16组</t>
  </si>
  <si>
    <t>南通市通州区文港粮食种植农地专业合作社</t>
    <phoneticPr fontId="1" type="noConversion"/>
  </si>
  <si>
    <t>文港1-5、7-9组</t>
    <phoneticPr fontId="1" type="noConversion"/>
  </si>
  <si>
    <t>孙保林</t>
  </si>
  <si>
    <t>极孝村1组</t>
    <phoneticPr fontId="1" type="noConversion"/>
  </si>
  <si>
    <t>赵坊村12、25-29组</t>
  </si>
  <si>
    <t>南通顺捷农业服务专业合作社</t>
  </si>
  <si>
    <t>桃园村13-16、28-33、37-43、45组</t>
    <phoneticPr fontId="1" type="noConversion"/>
  </si>
  <si>
    <t>罗园喜</t>
  </si>
  <si>
    <t>张大圩1、2、4、5、7-10、18、19、21组</t>
    <phoneticPr fontId="1" type="noConversion"/>
  </si>
  <si>
    <t>张大圩16、31组</t>
    <phoneticPr fontId="1" type="noConversion"/>
  </si>
  <si>
    <t>杨平安</t>
  </si>
  <si>
    <t>张大圩20、21组</t>
    <phoneticPr fontId="1" type="noConversion"/>
  </si>
  <si>
    <t>袁三圩村4-25组</t>
  </si>
  <si>
    <t>复成村27、28、47组</t>
  </si>
  <si>
    <t>复成村31、32组</t>
  </si>
  <si>
    <t>李港12、14、19、20、26、27、34组</t>
    <phoneticPr fontId="1" type="noConversion"/>
  </si>
  <si>
    <t>吴建扬</t>
  </si>
  <si>
    <t>老木厂4-11、13-24组</t>
    <phoneticPr fontId="1" type="noConversion"/>
  </si>
  <si>
    <t>老木厂12组</t>
    <phoneticPr fontId="1" type="noConversion"/>
  </si>
  <si>
    <t>复成村1、2、6-8、11-13、17-24、28-31、33-41、44、45、49组</t>
    <phoneticPr fontId="1" type="noConversion"/>
  </si>
  <si>
    <t>李港26、27组</t>
    <phoneticPr fontId="1" type="noConversion"/>
  </si>
  <si>
    <t xml:space="preserve"> 补助对象  （实际种植户）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</si>
</sst>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_);[Red]\(0.0\)"/>
    <numFmt numFmtId="177" formatCode="0.0_ "/>
    <numFmt numFmtId="178" formatCode="0_ "/>
    <numFmt numFmtId="179" formatCode="0.00;[Red]0.00"/>
  </numFmts>
  <fonts count="18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color theme="1"/>
      <name val="宋体"/>
      <family val="3"/>
      <charset val="134"/>
    </font>
    <font>
      <sz val="9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sz val="16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</font>
    <font>
      <sz val="10.5"/>
      <color theme="1"/>
      <name val="宋体"/>
      <family val="3"/>
      <charset val="134"/>
    </font>
    <font>
      <sz val="12"/>
      <name val="宋体"/>
      <family val="3"/>
      <charset val="134"/>
    </font>
    <font>
      <u/>
      <sz val="11"/>
      <color theme="1"/>
      <name val="宋体"/>
      <family val="3"/>
      <charset val="134"/>
    </font>
    <font>
      <sz val="12"/>
      <color theme="1"/>
      <name val="等线"/>
      <family val="3"/>
      <charset val="134"/>
      <scheme val="minor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Arial"/>
      <family val="2"/>
    </font>
    <font>
      <sz val="12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53">
    <xf numFmtId="0" fontId="0" fillId="0" borderId="0"/>
    <xf numFmtId="0" fontId="5" fillId="0" borderId="0">
      <alignment vertical="center"/>
    </xf>
    <xf numFmtId="0" fontId="11" fillId="0" borderId="0"/>
    <xf numFmtId="0" fontId="5" fillId="0" borderId="0">
      <alignment vertical="center"/>
    </xf>
    <xf numFmtId="0" fontId="11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6" fillId="0" borderId="0"/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6" fillId="0" borderId="0">
      <protection locked="0"/>
    </xf>
    <xf numFmtId="0" fontId="11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1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5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1" fillId="0" borderId="0">
      <alignment vertical="center"/>
    </xf>
    <xf numFmtId="0" fontId="11" fillId="0" borderId="0"/>
    <xf numFmtId="0" fontId="16" fillId="0" borderId="0"/>
    <xf numFmtId="0" fontId="11" fillId="0" borderId="0">
      <alignment vertical="center"/>
    </xf>
    <xf numFmtId="0" fontId="11" fillId="0" borderId="0"/>
    <xf numFmtId="0" fontId="16" fillId="0" borderId="0"/>
    <xf numFmtId="0" fontId="11" fillId="0" borderId="0"/>
    <xf numFmtId="0" fontId="11" fillId="0" borderId="0"/>
    <xf numFmtId="0" fontId="11" fillId="0" borderId="0">
      <alignment vertical="center"/>
    </xf>
    <xf numFmtId="0" fontId="11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11" fillId="0" borderId="0">
      <alignment vertical="center"/>
    </xf>
  </cellStyleXfs>
  <cellXfs count="14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7" fillId="0" borderId="0" xfId="1" applyFont="1">
      <alignment vertical="center"/>
    </xf>
    <xf numFmtId="0" fontId="8" fillId="0" borderId="2" xfId="1" applyFont="1" applyBorder="1" applyAlignment="1">
      <alignment horizontal="center" vertical="center" wrapText="1"/>
    </xf>
    <xf numFmtId="176" fontId="9" fillId="0" borderId="2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8" fillId="0" borderId="0" xfId="1" applyFont="1">
      <alignment vertical="center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0" xfId="1" applyFont="1" applyAlignment="1">
      <alignment horizontal="center" vertical="center"/>
    </xf>
    <xf numFmtId="176" fontId="7" fillId="0" borderId="0" xfId="1" applyNumberFormat="1" applyFont="1">
      <alignment vertical="center"/>
    </xf>
    <xf numFmtId="0" fontId="10" fillId="0" borderId="2" xfId="0" applyFont="1" applyBorder="1" applyAlignment="1">
      <alignment horizontal="center" vertical="center" wrapText="1"/>
    </xf>
    <xf numFmtId="177" fontId="10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176" fontId="9" fillId="0" borderId="2" xfId="0" applyNumberFormat="1" applyFont="1" applyBorder="1" applyAlignment="1">
      <alignment horizontal="center" vertical="center" wrapText="1"/>
    </xf>
    <xf numFmtId="49" fontId="9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7" fontId="10" fillId="0" borderId="8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 wrapText="1"/>
    </xf>
    <xf numFmtId="0" fontId="4" fillId="0" borderId="0" xfId="0" applyFont="1"/>
    <xf numFmtId="0" fontId="9" fillId="0" borderId="8" xfId="2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78" fontId="9" fillId="0" borderId="2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9" fillId="0" borderId="2" xfId="12" applyNumberFormat="1" applyFont="1" applyBorder="1" applyAlignment="1" applyProtection="1">
      <alignment horizontal="center" vertical="center"/>
    </xf>
    <xf numFmtId="176" fontId="9" fillId="0" borderId="2" xfId="13" applyNumberFormat="1" applyFont="1" applyBorder="1" applyAlignment="1" applyProtection="1">
      <alignment horizontal="center" vertical="center" wrapText="1"/>
    </xf>
    <xf numFmtId="0" fontId="9" fillId="0" borderId="6" xfId="1" applyFont="1" applyBorder="1" applyAlignment="1">
      <alignment horizontal="center" vertical="center"/>
    </xf>
    <xf numFmtId="176" fontId="9" fillId="0" borderId="7" xfId="13" applyNumberFormat="1" applyFont="1" applyBorder="1" applyAlignment="1" applyProtection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 wrapText="1"/>
    </xf>
    <xf numFmtId="176" fontId="2" fillId="0" borderId="0" xfId="0" applyNumberFormat="1" applyFont="1" applyAlignment="1">
      <alignment horizontal="center" vertical="center"/>
    </xf>
    <xf numFmtId="0" fontId="9" fillId="0" borderId="2" xfId="2" applyFont="1" applyBorder="1" applyAlignment="1">
      <alignment horizontal="center" vertical="center"/>
    </xf>
    <xf numFmtId="0" fontId="9" fillId="0" borderId="2" xfId="2" applyFont="1" applyBorder="1" applyAlignment="1">
      <alignment horizontal="center" vertical="center" wrapText="1"/>
    </xf>
    <xf numFmtId="176" fontId="4" fillId="0" borderId="2" xfId="2" applyNumberFormat="1" applyFont="1" applyBorder="1" applyAlignment="1">
      <alignment horizontal="center" vertical="center" wrapText="1"/>
    </xf>
    <xf numFmtId="0" fontId="9" fillId="0" borderId="8" xfId="2" applyFont="1" applyBorder="1" applyAlignment="1">
      <alignment horizontal="center" vertical="center"/>
    </xf>
    <xf numFmtId="176" fontId="4" fillId="0" borderId="8" xfId="2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9" fillId="0" borderId="12" xfId="0" applyFont="1" applyBorder="1" applyAlignment="1">
      <alignment horizontal="center" vertical="center" wrapText="1"/>
    </xf>
    <xf numFmtId="177" fontId="9" fillId="0" borderId="12" xfId="0" applyNumberFormat="1" applyFont="1" applyBorder="1" applyAlignment="1">
      <alignment horizontal="center" vertical="center" wrapText="1"/>
    </xf>
    <xf numFmtId="49" fontId="9" fillId="0" borderId="12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177" fontId="9" fillId="0" borderId="12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 wrapText="1"/>
    </xf>
    <xf numFmtId="0" fontId="9" fillId="0" borderId="12" xfId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177" fontId="10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177" fontId="4" fillId="0" borderId="1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78" fontId="9" fillId="0" borderId="12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177" fontId="10" fillId="0" borderId="9" xfId="0" applyNumberFormat="1" applyFont="1" applyBorder="1" applyAlignment="1">
      <alignment horizontal="center" vertical="center" wrapText="1"/>
    </xf>
    <xf numFmtId="177" fontId="9" fillId="2" borderId="12" xfId="0" applyNumberFormat="1" applyFont="1" applyFill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wrapText="1"/>
    </xf>
    <xf numFmtId="177" fontId="14" fillId="0" borderId="12" xfId="0" applyNumberFormat="1" applyFont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176" fontId="4" fillId="0" borderId="12" xfId="0" applyNumberFormat="1" applyFont="1" applyBorder="1" applyAlignment="1">
      <alignment horizontal="center" vertical="center" wrapText="1"/>
    </xf>
    <xf numFmtId="49" fontId="4" fillId="2" borderId="12" xfId="0" applyNumberFormat="1" applyFont="1" applyFill="1" applyBorder="1" applyAlignment="1">
      <alignment horizontal="center" vertical="center" wrapText="1"/>
    </xf>
    <xf numFmtId="176" fontId="14" fillId="0" borderId="12" xfId="0" applyNumberFormat="1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3" fillId="0" borderId="2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 wrapText="1"/>
    </xf>
    <xf numFmtId="176" fontId="9" fillId="0" borderId="12" xfId="0" applyNumberFormat="1" applyFont="1" applyBorder="1" applyAlignment="1">
      <alignment horizontal="center" vertical="center"/>
    </xf>
    <xf numFmtId="49" fontId="9" fillId="0" borderId="12" xfId="41" applyNumberFormat="1" applyFont="1" applyBorder="1" applyAlignment="1">
      <alignment horizontal="center" vertical="center" wrapText="1"/>
    </xf>
    <xf numFmtId="177" fontId="9" fillId="0" borderId="12" xfId="41" applyNumberFormat="1" applyFont="1" applyBorder="1" applyAlignment="1">
      <alignment horizontal="center" vertical="center" wrapText="1"/>
    </xf>
    <xf numFmtId="0" fontId="9" fillId="0" borderId="12" xfId="41" applyFont="1" applyBorder="1" applyAlignment="1">
      <alignment horizontal="center" vertical="center" wrapText="1"/>
    </xf>
    <xf numFmtId="0" fontId="9" fillId="2" borderId="12" xfId="41" applyFont="1" applyFill="1" applyBorder="1" applyAlignment="1">
      <alignment horizontal="center" vertical="center" wrapText="1"/>
    </xf>
    <xf numFmtId="179" fontId="9" fillId="0" borderId="12" xfId="0" applyNumberFormat="1" applyFont="1" applyBorder="1" applyAlignment="1">
      <alignment horizontal="center" vertical="center"/>
    </xf>
    <xf numFmtId="179" fontId="9" fillId="0" borderId="12" xfId="0" applyNumberFormat="1" applyFont="1" applyBorder="1" applyAlignment="1">
      <alignment horizontal="center" vertical="center" wrapText="1"/>
    </xf>
    <xf numFmtId="49" fontId="9" fillId="2" borderId="12" xfId="0" applyNumberFormat="1" applyFont="1" applyFill="1" applyBorder="1" applyAlignment="1">
      <alignment horizontal="center" vertical="center"/>
    </xf>
    <xf numFmtId="0" fontId="9" fillId="0" borderId="12" xfId="6" applyFont="1" applyBorder="1" applyAlignment="1">
      <alignment horizontal="center" vertical="center" wrapText="1"/>
    </xf>
    <xf numFmtId="49" fontId="9" fillId="0" borderId="12" xfId="2" applyNumberFormat="1" applyFont="1" applyBorder="1" applyAlignment="1">
      <alignment horizontal="center" vertical="center"/>
    </xf>
    <xf numFmtId="0" fontId="9" fillId="0" borderId="12" xfId="8" applyFont="1" applyBorder="1" applyAlignment="1">
      <alignment horizontal="center" vertical="center" wrapText="1"/>
    </xf>
    <xf numFmtId="0" fontId="9" fillId="0" borderId="12" xfId="2" applyFont="1" applyBorder="1" applyAlignment="1">
      <alignment horizontal="center" vertical="center" wrapText="1"/>
    </xf>
    <xf numFmtId="0" fontId="9" fillId="0" borderId="12" xfId="8" applyFont="1" applyBorder="1" applyAlignment="1">
      <alignment horizontal="center" vertical="center"/>
    </xf>
    <xf numFmtId="49" fontId="4" fillId="2" borderId="15" xfId="2" applyNumberFormat="1" applyFont="1" applyFill="1" applyBorder="1" applyAlignment="1">
      <alignment horizontal="center" vertical="center"/>
    </xf>
    <xf numFmtId="49" fontId="4" fillId="0" borderId="10" xfId="2" applyNumberFormat="1" applyFont="1" applyBorder="1" applyAlignment="1">
      <alignment horizontal="center" vertical="center"/>
    </xf>
    <xf numFmtId="0" fontId="4" fillId="0" borderId="12" xfId="2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9" fillId="0" borderId="12" xfId="47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1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176" fontId="8" fillId="0" borderId="2" xfId="1" applyNumberFormat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77" fontId="2" fillId="0" borderId="13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177" fontId="2" fillId="0" borderId="12" xfId="0" applyNumberFormat="1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177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49" fontId="9" fillId="2" borderId="8" xfId="0" applyNumberFormat="1" applyFont="1" applyFill="1" applyBorder="1" applyAlignment="1">
      <alignment horizontal="center" vertical="center" wrapText="1"/>
    </xf>
    <xf numFmtId="177" fontId="9" fillId="0" borderId="8" xfId="0" applyNumberFormat="1" applyFont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177" fontId="4" fillId="0" borderId="8" xfId="0" applyNumberFormat="1" applyFont="1" applyBorder="1" applyAlignment="1">
      <alignment horizontal="center" vertical="center" wrapText="1"/>
    </xf>
    <xf numFmtId="177" fontId="9" fillId="2" borderId="8" xfId="0" applyNumberFormat="1" applyFont="1" applyFill="1" applyBorder="1" applyAlignment="1">
      <alignment horizontal="center" vertical="center" wrapText="1"/>
    </xf>
    <xf numFmtId="0" fontId="9" fillId="2" borderId="8" xfId="0" applyFont="1" applyFill="1" applyBorder="1" applyAlignment="1">
      <alignment horizontal="center" vertical="center" wrapText="1"/>
    </xf>
    <xf numFmtId="176" fontId="9" fillId="2" borderId="8" xfId="0" applyNumberFormat="1" applyFont="1" applyFill="1" applyBorder="1" applyAlignment="1">
      <alignment horizontal="center" vertical="center" wrapText="1"/>
    </xf>
    <xf numFmtId="49" fontId="9" fillId="0" borderId="8" xfId="0" applyNumberFormat="1" applyFont="1" applyBorder="1" applyAlignment="1">
      <alignment horizontal="center" vertical="center"/>
    </xf>
    <xf numFmtId="176" fontId="4" fillId="0" borderId="8" xfId="0" applyNumberFormat="1" applyFont="1" applyBorder="1" applyAlignment="1">
      <alignment horizontal="center" vertical="center" wrapText="1"/>
    </xf>
  </cellXfs>
  <cellStyles count="53">
    <cellStyle name="gcd" xfId="47" xr:uid="{9E5B9364-4577-4834-8D00-925213199B5B}"/>
    <cellStyle name="常规" xfId="0" builtinId="0"/>
    <cellStyle name="常规 10" xfId="51" xr:uid="{09A863C5-9956-491D-BC6F-C9E2EB42D5E5}"/>
    <cellStyle name="常规 10 2 2 3" xfId="38" xr:uid="{A217C553-40C2-41DF-962E-A7D5E4338D61}"/>
    <cellStyle name="常规 10 2 2 5" xfId="4" xr:uid="{839BDE3C-ADC9-4DEE-A9A1-EC596DCA1037}"/>
    <cellStyle name="常规 10 5" xfId="45" xr:uid="{CB4C4442-E666-4FC8-9854-656BF3CBEDAA}"/>
    <cellStyle name="常规 103" xfId="9" xr:uid="{1C0A17AB-16C5-40B1-9CC0-FBCC9E9CF816}"/>
    <cellStyle name="常规 11" xfId="17" xr:uid="{F8037DB1-6F4E-45C1-BA9A-6AF933AAFD0A}"/>
    <cellStyle name="常规 11 2 8" xfId="29" xr:uid="{45F065DA-B00B-4A1B-8637-2635C33A2D43}"/>
    <cellStyle name="常规 117" xfId="30" xr:uid="{C4FC3244-A595-4C97-B428-8B1DC06674C6}"/>
    <cellStyle name="常规 118" xfId="31" xr:uid="{A7816329-0791-42D4-904B-C4E38676A37F}"/>
    <cellStyle name="常规 119" xfId="32" xr:uid="{045B8F5B-80FA-435E-BA2E-6C46B4F46B26}"/>
    <cellStyle name="常规 12" xfId="19" xr:uid="{41E82950-0F2C-40CF-BFFC-07BC320BE2B0}"/>
    <cellStyle name="常规 120" xfId="33" xr:uid="{B3288033-4065-4656-8135-8E2D19E7F392}"/>
    <cellStyle name="常规 121" xfId="34" xr:uid="{16498E9D-D8A0-40EF-B109-D4BA32498873}"/>
    <cellStyle name="常规 122" xfId="35" xr:uid="{EBD1E94D-A04C-4F57-A96E-E5F0672E1134}"/>
    <cellStyle name="常规 123" xfId="36" xr:uid="{995A473B-C55F-4EFF-8881-4FE2528B20C8}"/>
    <cellStyle name="常规 124" xfId="37" xr:uid="{98C134E3-BA70-4E6C-9EA8-282849DE5C1F}"/>
    <cellStyle name="常规 13" xfId="46" xr:uid="{C3242EB0-BDF8-4554-9C12-E68C265B02E6}"/>
    <cellStyle name="常规 14" xfId="39" xr:uid="{21214572-74AE-430E-8051-D3A23D6CAC86}"/>
    <cellStyle name="常规 15" xfId="23" xr:uid="{4B86E7B0-B2C1-46B8-A7AE-D3954DF91851}"/>
    <cellStyle name="常规 2" xfId="1" xr:uid="{1B24EF21-5FB6-4317-9363-DE7E141C6AD9}"/>
    <cellStyle name="常规 2 11" xfId="43" xr:uid="{B41F454E-390A-463F-8418-7D1233356F61}"/>
    <cellStyle name="常规 2 2" xfId="3" xr:uid="{E997D857-EA5E-457E-BCF1-3D9A878328CC}"/>
    <cellStyle name="常规 2 2 11" xfId="5" xr:uid="{D18F7AFF-17E5-4529-9E11-FE3CA540F05E}"/>
    <cellStyle name="常规 2 21" xfId="28" xr:uid="{D0FE4069-EE61-4057-816F-F76EE1058F40}"/>
    <cellStyle name="常规 2 4" xfId="8" xr:uid="{ACDDCFFB-027D-4EA4-BF4E-0D3AA8B054C5}"/>
    <cellStyle name="常规 2 5" xfId="40" xr:uid="{31CF5878-1FAF-4E99-AB33-3832B0B69BD7}"/>
    <cellStyle name="常规 2_2022年通州区秸秆还田申报表汇总" xfId="52" xr:uid="{FE850D57-77CF-4B59-8208-E242EDDEF2C3}"/>
    <cellStyle name="常规 21" xfId="21" xr:uid="{4F575625-55D1-4B92-99B9-23FE3140E73C}"/>
    <cellStyle name="常规 24" xfId="25" xr:uid="{F519B06D-4E7A-48D8-84F1-5728BE01E0DF}"/>
    <cellStyle name="常规 25" xfId="24" xr:uid="{17427A89-C6E6-4785-B7DF-4AB8EE83731A}"/>
    <cellStyle name="常规 26" xfId="10" xr:uid="{8ACBBA49-0953-4BAB-8F61-2C6AE36D8D89}"/>
    <cellStyle name="常规 3" xfId="2" xr:uid="{63CDB9F3-3926-49BD-AF6B-2FF2BE106FC4}"/>
    <cellStyle name="常规 3 2 4" xfId="42" xr:uid="{91441F9E-DFFA-4CE1-BDE4-B91810C8054A}"/>
    <cellStyle name="常规 31" xfId="11" xr:uid="{1C529498-82EA-47BB-9971-43A1956F9088}"/>
    <cellStyle name="常规 32" xfId="26" xr:uid="{EDCAB5F5-DDCD-4E50-A8A9-D89451A4C1D6}"/>
    <cellStyle name="常规 33" xfId="12" xr:uid="{674D522F-262B-4A14-83B5-198C295C48D1}"/>
    <cellStyle name="常规 34" xfId="15" xr:uid="{4455ECA0-4EE6-478A-A4FB-2F4363116470}"/>
    <cellStyle name="常规 35" xfId="13" xr:uid="{180E74C8-3E6D-4473-B75E-3578433F4774}"/>
    <cellStyle name="常规 37 2" xfId="44" xr:uid="{948F6D84-C76D-4D62-A709-396B3D0DEA45}"/>
    <cellStyle name="常规 4" xfId="6" xr:uid="{14D8C935-71E4-45AB-8E6C-08275C6380D0}"/>
    <cellStyle name="常规 45" xfId="27" xr:uid="{D7A10354-CD58-4A49-93EE-6B40B8F0183F}"/>
    <cellStyle name="常规 47" xfId="14" xr:uid="{0EF1CA8A-0C4A-4A27-8774-BABE8C8EA2FF}"/>
    <cellStyle name="常规 5" xfId="49" xr:uid="{7FEE0938-1389-4A17-892C-6DEE4A4BBADA}"/>
    <cellStyle name="常规 5 6" xfId="41" xr:uid="{B807CC49-714D-4FF7-BD85-45996E4C290F}"/>
    <cellStyle name="常规 51" xfId="18" xr:uid="{98A36C48-04FF-4779-B519-682DA47B744A}"/>
    <cellStyle name="常规 53" xfId="22" xr:uid="{1CEA3B33-7624-47A8-BBC3-F05C6AAFA506}"/>
    <cellStyle name="常规 54" xfId="16" xr:uid="{F00DFEA1-16DC-4AFE-89AA-D00465CCE585}"/>
    <cellStyle name="常规 6" xfId="48" xr:uid="{698480AA-11C1-472B-9B4D-30ACE4B232D7}"/>
    <cellStyle name="常规 62" xfId="20" xr:uid="{9E95CBBC-56BF-4C94-8270-E378CBD75542}"/>
    <cellStyle name="常规 7" xfId="7" xr:uid="{EAD4130B-5185-4D5D-A42E-7D96D6CEE059}"/>
    <cellStyle name="常规 8" xfId="50" xr:uid="{12D390D6-33E4-4013-B83D-4E2A1701E82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9E019B-6432-48C9-A840-037E84917435}"/>
            </a:ext>
          </a:extLst>
        </xdr:cNvPr>
        <xdr:cNvSpPr txBox="1"/>
      </xdr:nvSpPr>
      <xdr:spPr>
        <a:xfrm>
          <a:off x="3206750" y="5305425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5954CCAC-5521-43E7-A478-62CE8DA78F7D}"/>
            </a:ext>
          </a:extLst>
        </xdr:cNvPr>
        <xdr:cNvSpPr txBox="1"/>
      </xdr:nvSpPr>
      <xdr:spPr>
        <a:xfrm>
          <a:off x="3200400" y="5711825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D88AF5B7-D0A8-4BBF-9976-ACEBD921253F}"/>
            </a:ext>
          </a:extLst>
        </xdr:cNvPr>
        <xdr:cNvSpPr txBox="1"/>
      </xdr:nvSpPr>
      <xdr:spPr>
        <a:xfrm>
          <a:off x="3206750" y="51308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B0C7A926-127F-4794-8750-F47F3C5F76CC}"/>
            </a:ext>
          </a:extLst>
        </xdr:cNvPr>
        <xdr:cNvSpPr txBox="1"/>
      </xdr:nvSpPr>
      <xdr:spPr>
        <a:xfrm>
          <a:off x="3200400" y="5889625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5CC5AD51-B755-4CF2-A2EE-9E4F3CC21285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F6D8AAA6-E3A0-42B9-B96C-8DB71756285E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7B4A1133-CAE0-4569-B025-7A4CC0AF152F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7C5E8808-AD56-4E4F-B9BC-C83FF31D01CE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4B129845-3631-4C99-AE5F-547A622DF770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CEB53FD-2ACE-45EB-B59D-EB3FF3841C21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5F489414-38C9-47E5-A67D-65CBA25E7267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A160089A-D0DC-4002-82AE-1C1D13470118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C6458874-9892-49EB-A69E-9F811202E656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D1F16618-9941-43FE-87DC-4B1C93E1315F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C4790472-EFD1-4CF1-A12E-FC2A9B821933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CAF08BAE-0880-4C66-AD85-B0C52C85A0BE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FBCA467A-5278-4706-BA46-0D9380D267DE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A683E82-EE87-42DE-939A-367A24B6C349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83E995D3-E9C5-429A-A6FD-8C1AC767AC0E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2626EE70-D8FF-4BE5-B67F-B051F9DF591E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4A79AE91-F0F0-4C40-89B4-3AC4E0AB6F46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37B6EA28-ABC5-43DC-9486-B5F929C48409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59B06EA6-A8D0-4C65-99F6-AC404B629F1C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A3FB2D28-DF38-4CD3-931C-22D2061F60B0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3A5101B0-5B63-4D6A-ABCF-66DC72EBA84B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9F3535EF-15C5-4563-A2D5-3EEBF47253B0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13AB57D6-4C24-40D1-8C4D-9F8CAD202C32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C6ACC357-E424-42B5-BA86-1053D11E7A02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32FADEF1-28D4-42BA-B7DF-685ECFA2A166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B90EF0C9-FDC5-40F1-BEAD-BB74DF578252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CF9BDDEF-4162-4B8B-B4B5-67B290D3E4F3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907F6B86-2CCF-4AEE-9817-4074AFDBFFBA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1174717-1180-4D02-995C-43CF4CF74B34}"/>
            </a:ext>
          </a:extLst>
        </xdr:cNvPr>
        <xdr:cNvSpPr txBox="1"/>
      </xdr:nvSpPr>
      <xdr:spPr>
        <a:xfrm>
          <a:off x="3206750" y="863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743FCB4A-1302-4C54-A218-E51852E3A9D4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3FFDD87B-DE6E-4D8E-A71F-30FEC12B1092}"/>
            </a:ext>
          </a:extLst>
        </xdr:cNvPr>
        <xdr:cNvSpPr txBox="1"/>
      </xdr:nvSpPr>
      <xdr:spPr>
        <a:xfrm>
          <a:off x="3206750" y="86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1F8A9847-7D47-4C50-930D-43F7158FFD5F}"/>
            </a:ext>
          </a:extLst>
        </xdr:cNvPr>
        <xdr:cNvSpPr txBox="1"/>
      </xdr:nvSpPr>
      <xdr:spPr>
        <a:xfrm>
          <a:off x="3200400" y="863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493A7934-486D-41CD-84F0-7A2985EAF866}"/>
            </a:ext>
          </a:extLst>
        </xdr:cNvPr>
        <xdr:cNvSpPr txBox="1"/>
      </xdr:nvSpPr>
      <xdr:spPr>
        <a:xfrm>
          <a:off x="3206750" y="8382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FED0154C-C985-4217-953A-E59FCB6B5E5A}"/>
            </a:ext>
          </a:extLst>
        </xdr:cNvPr>
        <xdr:cNvSpPr txBox="1"/>
      </xdr:nvSpPr>
      <xdr:spPr>
        <a:xfrm>
          <a:off x="3200400" y="838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22BE979-B4E7-45B7-908E-A8BEED2CB4E6}"/>
            </a:ext>
          </a:extLst>
        </xdr:cNvPr>
        <xdr:cNvSpPr txBox="1"/>
      </xdr:nvSpPr>
      <xdr:spPr>
        <a:xfrm>
          <a:off x="3206750" y="8382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32677D12-86C1-4C3F-A6CC-F4FFCEE45527}"/>
            </a:ext>
          </a:extLst>
        </xdr:cNvPr>
        <xdr:cNvSpPr txBox="1"/>
      </xdr:nvSpPr>
      <xdr:spPr>
        <a:xfrm>
          <a:off x="3200400" y="838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7470" cy="20510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6F2FEF1E-BFF0-43EE-A6E1-8509203B25D2}"/>
            </a:ext>
          </a:extLst>
        </xdr:cNvPr>
        <xdr:cNvSpPr txBox="1"/>
      </xdr:nvSpPr>
      <xdr:spPr>
        <a:xfrm>
          <a:off x="3206750" y="8382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CEF3874C-F3B4-4E6A-BE40-28778E98A897}"/>
            </a:ext>
          </a:extLst>
        </xdr:cNvPr>
        <xdr:cNvSpPr txBox="1"/>
      </xdr:nvSpPr>
      <xdr:spPr>
        <a:xfrm>
          <a:off x="3200400" y="838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11</xdr:row>
      <xdr:rowOff>0</xdr:rowOff>
    </xdr:from>
    <xdr:ext cx="76835" cy="20002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30A4FC60-F0A7-4351-9CEE-67BBD5261C1C}"/>
            </a:ext>
          </a:extLst>
        </xdr:cNvPr>
        <xdr:cNvSpPr txBox="1"/>
      </xdr:nvSpPr>
      <xdr:spPr>
        <a:xfrm>
          <a:off x="3206750" y="8382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11</xdr:row>
      <xdr:rowOff>0</xdr:rowOff>
    </xdr:from>
    <xdr:ext cx="77470" cy="1174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C13166DA-C8D5-432C-A678-704EEA8A4459}"/>
            </a:ext>
          </a:extLst>
        </xdr:cNvPr>
        <xdr:cNvSpPr txBox="1"/>
      </xdr:nvSpPr>
      <xdr:spPr>
        <a:xfrm>
          <a:off x="3200400" y="838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C2401B72-0D58-4A88-B81F-6A14853E2481}"/>
            </a:ext>
          </a:extLst>
        </xdr:cNvPr>
        <xdr:cNvSpPr txBox="1"/>
      </xdr:nvSpPr>
      <xdr:spPr>
        <a:xfrm>
          <a:off x="2457450" y="154676475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4084E495-12A2-444F-98E7-CA8336174202}"/>
            </a:ext>
          </a:extLst>
        </xdr:cNvPr>
        <xdr:cNvSpPr txBox="1"/>
      </xdr:nvSpPr>
      <xdr:spPr>
        <a:xfrm>
          <a:off x="2457450" y="155267025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6C1D343B-8955-4B24-A5DA-C40A40A5ECFF}"/>
            </a:ext>
          </a:extLst>
        </xdr:cNvPr>
        <xdr:cNvSpPr txBox="1"/>
      </xdr:nvSpPr>
      <xdr:spPr>
        <a:xfrm>
          <a:off x="2457450" y="1544955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971CE7E7-DC7D-4531-9C56-0CCC16190D6D}"/>
            </a:ext>
          </a:extLst>
        </xdr:cNvPr>
        <xdr:cNvSpPr txBox="1"/>
      </xdr:nvSpPr>
      <xdr:spPr>
        <a:xfrm>
          <a:off x="2457450" y="155508325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399A5E3-F12E-429A-8094-59F055C53863}"/>
            </a:ext>
          </a:extLst>
        </xdr:cNvPr>
        <xdr:cNvSpPr txBox="1"/>
      </xdr:nvSpPr>
      <xdr:spPr>
        <a:xfrm>
          <a:off x="2457450" y="1635379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CF8E6B93-0910-41D5-8DDF-7D219F257877}"/>
            </a:ext>
          </a:extLst>
        </xdr:cNvPr>
        <xdr:cNvSpPr txBox="1"/>
      </xdr:nvSpPr>
      <xdr:spPr>
        <a:xfrm>
          <a:off x="2457450" y="1635379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3BF46F1-82CF-4953-A20E-24FC7ADE6DEC}"/>
            </a:ext>
          </a:extLst>
        </xdr:cNvPr>
        <xdr:cNvSpPr txBox="1"/>
      </xdr:nvSpPr>
      <xdr:spPr>
        <a:xfrm>
          <a:off x="2457450" y="1635379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CE4904AE-84EA-4053-B63D-E0D28122DCA3}"/>
            </a:ext>
          </a:extLst>
        </xdr:cNvPr>
        <xdr:cNvSpPr txBox="1"/>
      </xdr:nvSpPr>
      <xdr:spPr>
        <a:xfrm>
          <a:off x="2457450" y="1635379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C9B2BB17-CE3B-4BBF-A749-263F05683064}"/>
            </a:ext>
          </a:extLst>
        </xdr:cNvPr>
        <xdr:cNvSpPr txBox="1"/>
      </xdr:nvSpPr>
      <xdr:spPr>
        <a:xfrm>
          <a:off x="2457450" y="208445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79D6B6AB-C36E-441D-9557-673813EB8AB7}"/>
            </a:ext>
          </a:extLst>
        </xdr:cNvPr>
        <xdr:cNvSpPr txBox="1"/>
      </xdr:nvSpPr>
      <xdr:spPr>
        <a:xfrm>
          <a:off x="2457450" y="208445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C5548368-7875-4AFA-93BE-1C05C37D7279}"/>
            </a:ext>
          </a:extLst>
        </xdr:cNvPr>
        <xdr:cNvSpPr txBox="1"/>
      </xdr:nvSpPr>
      <xdr:spPr>
        <a:xfrm>
          <a:off x="2457450" y="2084451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93E30AE4-8438-4D1A-982E-172084840DFA}"/>
            </a:ext>
          </a:extLst>
        </xdr:cNvPr>
        <xdr:cNvSpPr txBox="1"/>
      </xdr:nvSpPr>
      <xdr:spPr>
        <a:xfrm>
          <a:off x="2457450" y="208445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F86FAC3-0440-41AF-8C8A-9A067ECF8F2A}"/>
            </a:ext>
          </a:extLst>
        </xdr:cNvPr>
        <xdr:cNvSpPr txBox="1"/>
      </xdr:nvSpPr>
      <xdr:spPr>
        <a:xfrm>
          <a:off x="2457450" y="2666492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BC4840B5-895B-4892-BE3A-35DB5B773D9C}"/>
            </a:ext>
          </a:extLst>
        </xdr:cNvPr>
        <xdr:cNvSpPr txBox="1"/>
      </xdr:nvSpPr>
      <xdr:spPr>
        <a:xfrm>
          <a:off x="2457450" y="266649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F1D708BF-2C28-4C41-BA58-9E2540626C5D}"/>
            </a:ext>
          </a:extLst>
        </xdr:cNvPr>
        <xdr:cNvSpPr txBox="1"/>
      </xdr:nvSpPr>
      <xdr:spPr>
        <a:xfrm>
          <a:off x="2457450" y="2666492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2458433-4835-4CB9-9FF0-4B59676F1D01}"/>
            </a:ext>
          </a:extLst>
        </xdr:cNvPr>
        <xdr:cNvSpPr txBox="1"/>
      </xdr:nvSpPr>
      <xdr:spPr>
        <a:xfrm>
          <a:off x="2457450" y="266649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BD357FBD-CB9D-4A27-A159-2ADF6262A4C1}"/>
            </a:ext>
          </a:extLst>
        </xdr:cNvPr>
        <xdr:cNvSpPr txBox="1"/>
      </xdr:nvSpPr>
      <xdr:spPr>
        <a:xfrm>
          <a:off x="2457450" y="3643693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EC91BE79-25C1-4768-96E5-FFB4D03F6E01}"/>
            </a:ext>
          </a:extLst>
        </xdr:cNvPr>
        <xdr:cNvSpPr txBox="1"/>
      </xdr:nvSpPr>
      <xdr:spPr>
        <a:xfrm>
          <a:off x="2457450" y="3643693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A5B6DC8E-C6F1-4688-9EC2-98A60D34791A}"/>
            </a:ext>
          </a:extLst>
        </xdr:cNvPr>
        <xdr:cNvSpPr txBox="1"/>
      </xdr:nvSpPr>
      <xdr:spPr>
        <a:xfrm>
          <a:off x="2457450" y="3643693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57A3F3C2-4ABC-4F70-A79C-EB1E540D40E1}"/>
            </a:ext>
          </a:extLst>
        </xdr:cNvPr>
        <xdr:cNvSpPr txBox="1"/>
      </xdr:nvSpPr>
      <xdr:spPr>
        <a:xfrm>
          <a:off x="2457450" y="3643693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2C1CED3B-AF98-47F6-B099-41D9B22138D5}"/>
            </a:ext>
          </a:extLst>
        </xdr:cNvPr>
        <xdr:cNvSpPr txBox="1"/>
      </xdr:nvSpPr>
      <xdr:spPr>
        <a:xfrm>
          <a:off x="2457450" y="4084193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C862794C-9695-4E86-BA34-2E79E16F5AD3}"/>
            </a:ext>
          </a:extLst>
        </xdr:cNvPr>
        <xdr:cNvSpPr txBox="1"/>
      </xdr:nvSpPr>
      <xdr:spPr>
        <a:xfrm>
          <a:off x="2457450" y="408419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2D6B47F2-6AC3-405E-9870-F406D3ACB815}"/>
            </a:ext>
          </a:extLst>
        </xdr:cNvPr>
        <xdr:cNvSpPr txBox="1"/>
      </xdr:nvSpPr>
      <xdr:spPr>
        <a:xfrm>
          <a:off x="2457450" y="4084193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3428F88-2AD4-4695-9760-7C90B4914981}"/>
            </a:ext>
          </a:extLst>
        </xdr:cNvPr>
        <xdr:cNvSpPr txBox="1"/>
      </xdr:nvSpPr>
      <xdr:spPr>
        <a:xfrm>
          <a:off x="2457450" y="408419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BA86529E-7B4F-4674-85C1-54978EEC316D}"/>
            </a:ext>
          </a:extLst>
        </xdr:cNvPr>
        <xdr:cNvSpPr txBox="1"/>
      </xdr:nvSpPr>
      <xdr:spPr>
        <a:xfrm>
          <a:off x="2457450" y="4307205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F4A78E7C-40B9-43AA-AC35-C3F8B83F5898}"/>
            </a:ext>
          </a:extLst>
        </xdr:cNvPr>
        <xdr:cNvSpPr txBox="1"/>
      </xdr:nvSpPr>
      <xdr:spPr>
        <a:xfrm>
          <a:off x="2457450" y="4307205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FD408CC5-E93A-4B5D-9740-79EF486AE9AA}"/>
            </a:ext>
          </a:extLst>
        </xdr:cNvPr>
        <xdr:cNvSpPr txBox="1"/>
      </xdr:nvSpPr>
      <xdr:spPr>
        <a:xfrm>
          <a:off x="2457450" y="4307205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6CC41E7F-3A6D-4EC0-8EF3-5EE9538CCE36}"/>
            </a:ext>
          </a:extLst>
        </xdr:cNvPr>
        <xdr:cNvSpPr txBox="1"/>
      </xdr:nvSpPr>
      <xdr:spPr>
        <a:xfrm>
          <a:off x="2457450" y="4307205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26429369-6F06-43BB-A5F6-583334D8D408}"/>
            </a:ext>
          </a:extLst>
        </xdr:cNvPr>
        <xdr:cNvSpPr txBox="1"/>
      </xdr:nvSpPr>
      <xdr:spPr>
        <a:xfrm>
          <a:off x="2457450" y="4380166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F83FCADE-6A92-460E-8357-1DF7597D7F6A}"/>
            </a:ext>
          </a:extLst>
        </xdr:cNvPr>
        <xdr:cNvSpPr txBox="1"/>
      </xdr:nvSpPr>
      <xdr:spPr>
        <a:xfrm>
          <a:off x="2457450" y="4380166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4A7FFFAB-D70E-4F2F-B60B-8B0489C82657}"/>
            </a:ext>
          </a:extLst>
        </xdr:cNvPr>
        <xdr:cNvSpPr txBox="1"/>
      </xdr:nvSpPr>
      <xdr:spPr>
        <a:xfrm>
          <a:off x="2457450" y="4380166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7B5C6112-F451-44FC-9CA1-7F12C4A6E7F4}"/>
            </a:ext>
          </a:extLst>
        </xdr:cNvPr>
        <xdr:cNvSpPr txBox="1"/>
      </xdr:nvSpPr>
      <xdr:spPr>
        <a:xfrm>
          <a:off x="2457450" y="4380166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2E3E7F53-7830-497D-BE63-D412F9D05B38}"/>
            </a:ext>
          </a:extLst>
        </xdr:cNvPr>
        <xdr:cNvSpPr txBox="1"/>
      </xdr:nvSpPr>
      <xdr:spPr>
        <a:xfrm>
          <a:off x="2457450" y="467779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A6E3C8BC-E3CA-41AE-B8D5-8E1F7F17AF5E}"/>
            </a:ext>
          </a:extLst>
        </xdr:cNvPr>
        <xdr:cNvSpPr txBox="1"/>
      </xdr:nvSpPr>
      <xdr:spPr>
        <a:xfrm>
          <a:off x="2457450" y="467779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F454FB3A-53F5-4C9F-BFE7-62F9A06187FF}"/>
            </a:ext>
          </a:extLst>
        </xdr:cNvPr>
        <xdr:cNvSpPr txBox="1"/>
      </xdr:nvSpPr>
      <xdr:spPr>
        <a:xfrm>
          <a:off x="2457450" y="4677791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5A4984B5-934A-4392-923D-121444C583AE}"/>
            </a:ext>
          </a:extLst>
        </xdr:cNvPr>
        <xdr:cNvSpPr txBox="1"/>
      </xdr:nvSpPr>
      <xdr:spPr>
        <a:xfrm>
          <a:off x="2457450" y="467779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7470" cy="20510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CFC52403-8050-48E8-AD17-DB89A77FBDA5}"/>
            </a:ext>
          </a:extLst>
        </xdr:cNvPr>
        <xdr:cNvSpPr txBox="1"/>
      </xdr:nvSpPr>
      <xdr:spPr>
        <a:xfrm>
          <a:off x="2457450" y="549948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3858BB7F-1AB6-4EDF-899C-7AA7989EAC4C}"/>
            </a:ext>
          </a:extLst>
        </xdr:cNvPr>
        <xdr:cNvSpPr txBox="1"/>
      </xdr:nvSpPr>
      <xdr:spPr>
        <a:xfrm>
          <a:off x="2457450" y="549948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17</xdr:row>
      <xdr:rowOff>0</xdr:rowOff>
    </xdr:from>
    <xdr:ext cx="76835" cy="20002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C1BC5E3-1629-4301-B870-C910A09BA122}"/>
            </a:ext>
          </a:extLst>
        </xdr:cNvPr>
        <xdr:cNvSpPr txBox="1"/>
      </xdr:nvSpPr>
      <xdr:spPr>
        <a:xfrm>
          <a:off x="2457450" y="5499481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17</xdr:row>
      <xdr:rowOff>0</xdr:rowOff>
    </xdr:from>
    <xdr:ext cx="77470" cy="1174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8703513F-ACF6-434F-8DF2-508BBBE8686C}"/>
            </a:ext>
          </a:extLst>
        </xdr:cNvPr>
        <xdr:cNvSpPr txBox="1"/>
      </xdr:nvSpPr>
      <xdr:spPr>
        <a:xfrm>
          <a:off x="2457450" y="549948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9625360F-4170-4BEC-B2DB-C267B4318490}"/>
            </a:ext>
          </a:extLst>
        </xdr:cNvPr>
        <xdr:cNvSpPr txBox="1"/>
      </xdr:nvSpPr>
      <xdr:spPr>
        <a:xfrm>
          <a:off x="2457450" y="6545008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AD12A713-92AE-4D3E-A5A0-706B65953A7B}"/>
            </a:ext>
          </a:extLst>
        </xdr:cNvPr>
        <xdr:cNvSpPr txBox="1"/>
      </xdr:nvSpPr>
      <xdr:spPr>
        <a:xfrm>
          <a:off x="2457450" y="654500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502FAB4D-D1CF-4708-A69D-655CC6B7C200}"/>
            </a:ext>
          </a:extLst>
        </xdr:cNvPr>
        <xdr:cNvSpPr txBox="1"/>
      </xdr:nvSpPr>
      <xdr:spPr>
        <a:xfrm>
          <a:off x="2457450" y="6545008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BBFF1EE1-E6C9-4493-B748-2FF9E9298FCC}"/>
            </a:ext>
          </a:extLst>
        </xdr:cNvPr>
        <xdr:cNvSpPr txBox="1"/>
      </xdr:nvSpPr>
      <xdr:spPr>
        <a:xfrm>
          <a:off x="2457450" y="654500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6" name="Text Box 1">
          <a:extLst>
            <a:ext uri="{FF2B5EF4-FFF2-40B4-BE49-F238E27FC236}">
              <a16:creationId xmlns:a16="http://schemas.microsoft.com/office/drawing/2014/main" id="{6174C129-8B11-4ECE-9E61-12294210646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D9B9C7A3-B27A-4D4F-90C7-6D4870A418E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E20C60BC-8F44-40FA-8A7E-682C5150A42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07EC1A66-314C-4C06-A42B-1F8D018DE26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B98EF546-9B3A-4A5A-98AF-07211C7A2A97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95775252-FCDD-49EE-9658-65115D5EE48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2" name="Text Box 1">
          <a:extLst>
            <a:ext uri="{FF2B5EF4-FFF2-40B4-BE49-F238E27FC236}">
              <a16:creationId xmlns:a16="http://schemas.microsoft.com/office/drawing/2014/main" id="{C8C21FC0-FCC5-46A5-B414-EA44BA96289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6CAABDB6-2E97-4521-A5BB-C1063633237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4" name="Text Box 1">
          <a:extLst>
            <a:ext uri="{FF2B5EF4-FFF2-40B4-BE49-F238E27FC236}">
              <a16:creationId xmlns:a16="http://schemas.microsoft.com/office/drawing/2014/main" id="{8F766EC7-EA72-4035-85F8-7999EE0C28D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0F053309-035F-4EB5-B6B1-B32D7C6F4CD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6" name="Text Box 1">
          <a:extLst>
            <a:ext uri="{FF2B5EF4-FFF2-40B4-BE49-F238E27FC236}">
              <a16:creationId xmlns:a16="http://schemas.microsoft.com/office/drawing/2014/main" id="{5241C627-1BB9-4A0D-A4F2-62D05278460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7611C62-F8A8-48DC-9D6F-43A26FAE4DC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B2EAA300-04B0-427C-B70A-897704216A66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13C217A8-EFBE-41CB-B2B1-1BCF2301083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EA366564-E569-4299-98E5-CAD6C9AA3A3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3E64E676-E8C8-40D5-9D28-861391192EC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0F0DC05-61BC-4C9D-8936-130502513C5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70B4A885-517D-4981-B077-CFF99D622A3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FA9960D4-34DD-428F-8B73-454ABD8A70EA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573311E3-5FC0-463D-8461-6D8D664DEC1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647ADE24-F671-48DA-8C44-DE5774FC5F3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B21C13BF-0623-4329-8C61-FFC0288B3FA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755B522F-0305-489A-9F75-10F059E061B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E59644D5-0F9E-4C21-B135-8810B2A0BE8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FA795836-5C8B-4959-B2E1-54F77E273D43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A73FD27A-DCC1-4322-B455-E2F4B97A654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BAA8EA90-953E-4BD5-9020-22C267DFA47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3B2E0B04-00D6-4912-9B54-8A2487B58FE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BF1D7D4C-616C-4338-834D-B35B6131594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CFC6D15C-9495-4ABD-9FE5-A73F3854D8A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DDB85FE3-4B37-4CC6-9EA2-5A18074117C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4301DEC9-688D-44F6-B47C-2DD5D5419FC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087E67E4-6B1C-4C76-8DC0-C48E7AC4FB6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AFE5E440-76CF-4A86-A519-C941CF64EA2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90404781-5C0D-42E6-8877-EB8FDCB88387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004B8482-5AC2-4F8C-B9E8-82FFCB05E1A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82" name="Text Box 1">
          <a:extLst>
            <a:ext uri="{FF2B5EF4-FFF2-40B4-BE49-F238E27FC236}">
              <a16:creationId xmlns:a16="http://schemas.microsoft.com/office/drawing/2014/main" id="{1A0BFF43-4745-4445-A4EE-7BAB4D430B73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83" name="Text Box 1">
          <a:extLst>
            <a:ext uri="{FF2B5EF4-FFF2-40B4-BE49-F238E27FC236}">
              <a16:creationId xmlns:a16="http://schemas.microsoft.com/office/drawing/2014/main" id="{396F514B-AB5F-4016-B2F5-9894BBF3842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84" name="Text Box 1">
          <a:extLst>
            <a:ext uri="{FF2B5EF4-FFF2-40B4-BE49-F238E27FC236}">
              <a16:creationId xmlns:a16="http://schemas.microsoft.com/office/drawing/2014/main" id="{AFE16F93-26AD-4FD2-B655-A092B05B9D6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85" name="Text Box 1">
          <a:extLst>
            <a:ext uri="{FF2B5EF4-FFF2-40B4-BE49-F238E27FC236}">
              <a16:creationId xmlns:a16="http://schemas.microsoft.com/office/drawing/2014/main" id="{1B9EA2A7-4821-4043-9432-A1B19FCFFA0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86" name="Text Box 1">
          <a:extLst>
            <a:ext uri="{FF2B5EF4-FFF2-40B4-BE49-F238E27FC236}">
              <a16:creationId xmlns:a16="http://schemas.microsoft.com/office/drawing/2014/main" id="{91653446-CE0C-4FBB-A473-190B07092C5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87" name="Text Box 1">
          <a:extLst>
            <a:ext uri="{FF2B5EF4-FFF2-40B4-BE49-F238E27FC236}">
              <a16:creationId xmlns:a16="http://schemas.microsoft.com/office/drawing/2014/main" id="{245D043F-3696-4243-BFDD-09C1944FAA5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88" name="Text Box 1">
          <a:extLst>
            <a:ext uri="{FF2B5EF4-FFF2-40B4-BE49-F238E27FC236}">
              <a16:creationId xmlns:a16="http://schemas.microsoft.com/office/drawing/2014/main" id="{C98F954C-84DE-4BE3-87FA-01FB8C036F27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89" name="Text Box 1">
          <a:extLst>
            <a:ext uri="{FF2B5EF4-FFF2-40B4-BE49-F238E27FC236}">
              <a16:creationId xmlns:a16="http://schemas.microsoft.com/office/drawing/2014/main" id="{4D203DDA-1796-463D-A17E-D71535ED982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90" name="Text Box 1">
          <a:extLst>
            <a:ext uri="{FF2B5EF4-FFF2-40B4-BE49-F238E27FC236}">
              <a16:creationId xmlns:a16="http://schemas.microsoft.com/office/drawing/2014/main" id="{55FF758F-3A9B-40CB-8FBE-F5AA2C8DFB37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91" name="Text Box 1">
          <a:extLst>
            <a:ext uri="{FF2B5EF4-FFF2-40B4-BE49-F238E27FC236}">
              <a16:creationId xmlns:a16="http://schemas.microsoft.com/office/drawing/2014/main" id="{70F20FDB-B716-4AE8-B840-8A472759F45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92" name="Text Box 1">
          <a:extLst>
            <a:ext uri="{FF2B5EF4-FFF2-40B4-BE49-F238E27FC236}">
              <a16:creationId xmlns:a16="http://schemas.microsoft.com/office/drawing/2014/main" id="{978FEADE-E4C2-4A29-B982-5459723E62BE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93" name="Text Box 1">
          <a:extLst>
            <a:ext uri="{FF2B5EF4-FFF2-40B4-BE49-F238E27FC236}">
              <a16:creationId xmlns:a16="http://schemas.microsoft.com/office/drawing/2014/main" id="{D4AC0BD1-17E8-4A3C-BD12-C1DF9C247AE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94" name="Text Box 1">
          <a:extLst>
            <a:ext uri="{FF2B5EF4-FFF2-40B4-BE49-F238E27FC236}">
              <a16:creationId xmlns:a16="http://schemas.microsoft.com/office/drawing/2014/main" id="{B3CEFACE-2823-401F-85CC-4F27C3359CB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95" name="Text Box 1">
          <a:extLst>
            <a:ext uri="{FF2B5EF4-FFF2-40B4-BE49-F238E27FC236}">
              <a16:creationId xmlns:a16="http://schemas.microsoft.com/office/drawing/2014/main" id="{84701151-83AC-4B94-AEFF-DCCE66CB02D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96" name="Text Box 1">
          <a:extLst>
            <a:ext uri="{FF2B5EF4-FFF2-40B4-BE49-F238E27FC236}">
              <a16:creationId xmlns:a16="http://schemas.microsoft.com/office/drawing/2014/main" id="{00555947-62AE-4B52-8FAA-C649FB95C25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97" name="Text Box 1">
          <a:extLst>
            <a:ext uri="{FF2B5EF4-FFF2-40B4-BE49-F238E27FC236}">
              <a16:creationId xmlns:a16="http://schemas.microsoft.com/office/drawing/2014/main" id="{FA34F55D-3A9B-4CD9-9059-15FBEFD90F7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98" name="Text Box 1">
          <a:extLst>
            <a:ext uri="{FF2B5EF4-FFF2-40B4-BE49-F238E27FC236}">
              <a16:creationId xmlns:a16="http://schemas.microsoft.com/office/drawing/2014/main" id="{39E194A6-2099-4A08-8A01-62C83CA5DA0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99" name="Text Box 1">
          <a:extLst>
            <a:ext uri="{FF2B5EF4-FFF2-40B4-BE49-F238E27FC236}">
              <a16:creationId xmlns:a16="http://schemas.microsoft.com/office/drawing/2014/main" id="{3A76CBF2-F5D8-4CEA-AE18-D7545FF88D3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00" name="Text Box 1">
          <a:extLst>
            <a:ext uri="{FF2B5EF4-FFF2-40B4-BE49-F238E27FC236}">
              <a16:creationId xmlns:a16="http://schemas.microsoft.com/office/drawing/2014/main" id="{81F26E52-7EAC-4B5F-B4FE-B69982EC112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01" name="Text Box 1">
          <a:extLst>
            <a:ext uri="{FF2B5EF4-FFF2-40B4-BE49-F238E27FC236}">
              <a16:creationId xmlns:a16="http://schemas.microsoft.com/office/drawing/2014/main" id="{889E9DB2-21A0-4585-A6A0-55922725681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02" name="Text Box 1">
          <a:extLst>
            <a:ext uri="{FF2B5EF4-FFF2-40B4-BE49-F238E27FC236}">
              <a16:creationId xmlns:a16="http://schemas.microsoft.com/office/drawing/2014/main" id="{EF3C9DA1-3C34-40E0-88BF-9C0637175F00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03" name="Text Box 1">
          <a:extLst>
            <a:ext uri="{FF2B5EF4-FFF2-40B4-BE49-F238E27FC236}">
              <a16:creationId xmlns:a16="http://schemas.microsoft.com/office/drawing/2014/main" id="{D73918FB-E125-485B-8FE5-F01123CAE05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04" name="Text Box 1">
          <a:extLst>
            <a:ext uri="{FF2B5EF4-FFF2-40B4-BE49-F238E27FC236}">
              <a16:creationId xmlns:a16="http://schemas.microsoft.com/office/drawing/2014/main" id="{C5F117CC-DEF9-4336-8A21-D79CA14224B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05" name="Text Box 1">
          <a:extLst>
            <a:ext uri="{FF2B5EF4-FFF2-40B4-BE49-F238E27FC236}">
              <a16:creationId xmlns:a16="http://schemas.microsoft.com/office/drawing/2014/main" id="{051E747A-1F05-45EA-BBB5-F5BD771F6E8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06" name="Text Box 1">
          <a:extLst>
            <a:ext uri="{FF2B5EF4-FFF2-40B4-BE49-F238E27FC236}">
              <a16:creationId xmlns:a16="http://schemas.microsoft.com/office/drawing/2014/main" id="{C378E3D3-C104-444C-81A2-5C47BFEFBCA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07" name="Text Box 1">
          <a:extLst>
            <a:ext uri="{FF2B5EF4-FFF2-40B4-BE49-F238E27FC236}">
              <a16:creationId xmlns:a16="http://schemas.microsoft.com/office/drawing/2014/main" id="{489D234E-70FB-47ED-9CBE-793CB024D5A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08" name="Text Box 1">
          <a:extLst>
            <a:ext uri="{FF2B5EF4-FFF2-40B4-BE49-F238E27FC236}">
              <a16:creationId xmlns:a16="http://schemas.microsoft.com/office/drawing/2014/main" id="{41526263-D79C-4E24-A1C9-220DB057275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09" name="Text Box 1">
          <a:extLst>
            <a:ext uri="{FF2B5EF4-FFF2-40B4-BE49-F238E27FC236}">
              <a16:creationId xmlns:a16="http://schemas.microsoft.com/office/drawing/2014/main" id="{82FD1AEE-9020-4482-A7CA-A53DCC1ADF4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10" name="Text Box 1">
          <a:extLst>
            <a:ext uri="{FF2B5EF4-FFF2-40B4-BE49-F238E27FC236}">
              <a16:creationId xmlns:a16="http://schemas.microsoft.com/office/drawing/2014/main" id="{4D362D21-9113-4318-A618-4C8DC653F56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11" name="Text Box 1">
          <a:extLst>
            <a:ext uri="{FF2B5EF4-FFF2-40B4-BE49-F238E27FC236}">
              <a16:creationId xmlns:a16="http://schemas.microsoft.com/office/drawing/2014/main" id="{F03ACA2E-2C7B-4B9E-AC88-2A6E14FC85D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12" name="Text Box 1">
          <a:extLst>
            <a:ext uri="{FF2B5EF4-FFF2-40B4-BE49-F238E27FC236}">
              <a16:creationId xmlns:a16="http://schemas.microsoft.com/office/drawing/2014/main" id="{AE1916DC-34E3-4EC2-AA97-6B8123DF241E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13" name="Text Box 1">
          <a:extLst>
            <a:ext uri="{FF2B5EF4-FFF2-40B4-BE49-F238E27FC236}">
              <a16:creationId xmlns:a16="http://schemas.microsoft.com/office/drawing/2014/main" id="{B7849292-BC0F-411D-9517-12119602395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14" name="Text Box 1">
          <a:extLst>
            <a:ext uri="{FF2B5EF4-FFF2-40B4-BE49-F238E27FC236}">
              <a16:creationId xmlns:a16="http://schemas.microsoft.com/office/drawing/2014/main" id="{2ECB80F7-AEB7-44E5-964F-1E08903AEA86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15" name="Text Box 1">
          <a:extLst>
            <a:ext uri="{FF2B5EF4-FFF2-40B4-BE49-F238E27FC236}">
              <a16:creationId xmlns:a16="http://schemas.microsoft.com/office/drawing/2014/main" id="{31D4FBA4-1A9A-46A0-82A2-2806039940E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16" name="Text Box 1">
          <a:extLst>
            <a:ext uri="{FF2B5EF4-FFF2-40B4-BE49-F238E27FC236}">
              <a16:creationId xmlns:a16="http://schemas.microsoft.com/office/drawing/2014/main" id="{678DDE5E-3A63-4AD6-BC0D-EB9A2BF6B40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17" name="Text Box 1">
          <a:extLst>
            <a:ext uri="{FF2B5EF4-FFF2-40B4-BE49-F238E27FC236}">
              <a16:creationId xmlns:a16="http://schemas.microsoft.com/office/drawing/2014/main" id="{9338E76C-7133-4B52-9639-91BC28A72F0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18" name="Text Box 1">
          <a:extLst>
            <a:ext uri="{FF2B5EF4-FFF2-40B4-BE49-F238E27FC236}">
              <a16:creationId xmlns:a16="http://schemas.microsoft.com/office/drawing/2014/main" id="{27E2DEE0-0FD1-4780-BC9C-7C777D8FFF6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19" name="Text Box 1">
          <a:extLst>
            <a:ext uri="{FF2B5EF4-FFF2-40B4-BE49-F238E27FC236}">
              <a16:creationId xmlns:a16="http://schemas.microsoft.com/office/drawing/2014/main" id="{ED6FF7FB-ECF8-44A6-A8F5-607D1756872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20" name="Text Box 1">
          <a:extLst>
            <a:ext uri="{FF2B5EF4-FFF2-40B4-BE49-F238E27FC236}">
              <a16:creationId xmlns:a16="http://schemas.microsoft.com/office/drawing/2014/main" id="{1C3682F4-FB1D-4EEF-9749-3DF9768BAAF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21" name="Text Box 1">
          <a:extLst>
            <a:ext uri="{FF2B5EF4-FFF2-40B4-BE49-F238E27FC236}">
              <a16:creationId xmlns:a16="http://schemas.microsoft.com/office/drawing/2014/main" id="{EF15C8C2-CDC6-4CBA-9340-B68B2DC3234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22" name="Text Box 1">
          <a:extLst>
            <a:ext uri="{FF2B5EF4-FFF2-40B4-BE49-F238E27FC236}">
              <a16:creationId xmlns:a16="http://schemas.microsoft.com/office/drawing/2014/main" id="{3A0DE88B-1BF8-4CA3-B370-65091A1AA40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23" name="Text Box 1">
          <a:extLst>
            <a:ext uri="{FF2B5EF4-FFF2-40B4-BE49-F238E27FC236}">
              <a16:creationId xmlns:a16="http://schemas.microsoft.com/office/drawing/2014/main" id="{662AF7B2-0C88-4BDB-A26F-4C55B885A3D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24" name="Text Box 1">
          <a:extLst>
            <a:ext uri="{FF2B5EF4-FFF2-40B4-BE49-F238E27FC236}">
              <a16:creationId xmlns:a16="http://schemas.microsoft.com/office/drawing/2014/main" id="{5A0B6809-1558-4403-A7E6-F0B152C8902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25" name="Text Box 1">
          <a:extLst>
            <a:ext uri="{FF2B5EF4-FFF2-40B4-BE49-F238E27FC236}">
              <a16:creationId xmlns:a16="http://schemas.microsoft.com/office/drawing/2014/main" id="{88B05C9B-02DF-4233-B6C8-D79CFAF54A0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26" name="Text Box 1">
          <a:extLst>
            <a:ext uri="{FF2B5EF4-FFF2-40B4-BE49-F238E27FC236}">
              <a16:creationId xmlns:a16="http://schemas.microsoft.com/office/drawing/2014/main" id="{83AC5608-91B3-497F-951C-9C5C286A14B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27" name="Text Box 1">
          <a:extLst>
            <a:ext uri="{FF2B5EF4-FFF2-40B4-BE49-F238E27FC236}">
              <a16:creationId xmlns:a16="http://schemas.microsoft.com/office/drawing/2014/main" id="{078E2797-D2DF-4FA8-8343-7F6014CE354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28" name="Text Box 1">
          <a:extLst>
            <a:ext uri="{FF2B5EF4-FFF2-40B4-BE49-F238E27FC236}">
              <a16:creationId xmlns:a16="http://schemas.microsoft.com/office/drawing/2014/main" id="{5CBB1127-CDB2-4418-9BD3-138847AA147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29" name="Text Box 1">
          <a:extLst>
            <a:ext uri="{FF2B5EF4-FFF2-40B4-BE49-F238E27FC236}">
              <a16:creationId xmlns:a16="http://schemas.microsoft.com/office/drawing/2014/main" id="{D0F8CF51-8859-47B8-B0F9-26090B1BF9B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30" name="Text Box 1">
          <a:extLst>
            <a:ext uri="{FF2B5EF4-FFF2-40B4-BE49-F238E27FC236}">
              <a16:creationId xmlns:a16="http://schemas.microsoft.com/office/drawing/2014/main" id="{859CDB43-2967-46A9-BF70-8D09F7C3257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31" name="Text Box 1">
          <a:extLst>
            <a:ext uri="{FF2B5EF4-FFF2-40B4-BE49-F238E27FC236}">
              <a16:creationId xmlns:a16="http://schemas.microsoft.com/office/drawing/2014/main" id="{6EA433E8-C10B-40DB-B65D-7FC28D202C1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32" name="Text Box 1">
          <a:extLst>
            <a:ext uri="{FF2B5EF4-FFF2-40B4-BE49-F238E27FC236}">
              <a16:creationId xmlns:a16="http://schemas.microsoft.com/office/drawing/2014/main" id="{88C52C81-80A6-436D-A6B1-1F5247DCC7D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33" name="Text Box 1">
          <a:extLst>
            <a:ext uri="{FF2B5EF4-FFF2-40B4-BE49-F238E27FC236}">
              <a16:creationId xmlns:a16="http://schemas.microsoft.com/office/drawing/2014/main" id="{51AA6012-B641-40E1-ACF9-C2DFB0D4E9C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34" name="Text Box 1">
          <a:extLst>
            <a:ext uri="{FF2B5EF4-FFF2-40B4-BE49-F238E27FC236}">
              <a16:creationId xmlns:a16="http://schemas.microsoft.com/office/drawing/2014/main" id="{F3B750E8-EAFC-4C0E-8615-579A46C8E33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35" name="Text Box 1">
          <a:extLst>
            <a:ext uri="{FF2B5EF4-FFF2-40B4-BE49-F238E27FC236}">
              <a16:creationId xmlns:a16="http://schemas.microsoft.com/office/drawing/2014/main" id="{CE61C83B-0AC7-410E-AD73-A6E88E8F0CC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36" name="Text Box 1">
          <a:extLst>
            <a:ext uri="{FF2B5EF4-FFF2-40B4-BE49-F238E27FC236}">
              <a16:creationId xmlns:a16="http://schemas.microsoft.com/office/drawing/2014/main" id="{02248428-4C1C-405F-A7AB-69D6B81C282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37" name="Text Box 1">
          <a:extLst>
            <a:ext uri="{FF2B5EF4-FFF2-40B4-BE49-F238E27FC236}">
              <a16:creationId xmlns:a16="http://schemas.microsoft.com/office/drawing/2014/main" id="{D5AC1605-D0B5-4F56-9A7C-7B703FDF215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38" name="Text Box 1">
          <a:extLst>
            <a:ext uri="{FF2B5EF4-FFF2-40B4-BE49-F238E27FC236}">
              <a16:creationId xmlns:a16="http://schemas.microsoft.com/office/drawing/2014/main" id="{0C10899E-7220-4113-A462-1D4301CFD1F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39" name="Text Box 1">
          <a:extLst>
            <a:ext uri="{FF2B5EF4-FFF2-40B4-BE49-F238E27FC236}">
              <a16:creationId xmlns:a16="http://schemas.microsoft.com/office/drawing/2014/main" id="{65D671B2-F618-4AAE-B77A-9ACC7056247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40" name="Text Box 1">
          <a:extLst>
            <a:ext uri="{FF2B5EF4-FFF2-40B4-BE49-F238E27FC236}">
              <a16:creationId xmlns:a16="http://schemas.microsoft.com/office/drawing/2014/main" id="{3EECB04C-5776-4E20-92B7-E8C91055113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41" name="Text Box 1">
          <a:extLst>
            <a:ext uri="{FF2B5EF4-FFF2-40B4-BE49-F238E27FC236}">
              <a16:creationId xmlns:a16="http://schemas.microsoft.com/office/drawing/2014/main" id="{5A125064-E1B9-415B-8548-974B452A861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42" name="Text Box 1">
          <a:extLst>
            <a:ext uri="{FF2B5EF4-FFF2-40B4-BE49-F238E27FC236}">
              <a16:creationId xmlns:a16="http://schemas.microsoft.com/office/drawing/2014/main" id="{39780CE8-CB04-40F8-9134-7671030CA35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43" name="Text Box 1">
          <a:extLst>
            <a:ext uri="{FF2B5EF4-FFF2-40B4-BE49-F238E27FC236}">
              <a16:creationId xmlns:a16="http://schemas.microsoft.com/office/drawing/2014/main" id="{6FA66743-0738-4F7B-98A9-6CBA8D83C7C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44" name="Text Box 1">
          <a:extLst>
            <a:ext uri="{FF2B5EF4-FFF2-40B4-BE49-F238E27FC236}">
              <a16:creationId xmlns:a16="http://schemas.microsoft.com/office/drawing/2014/main" id="{3025D837-0F32-4BE6-9477-36826765EB0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45" name="Text Box 1">
          <a:extLst>
            <a:ext uri="{FF2B5EF4-FFF2-40B4-BE49-F238E27FC236}">
              <a16:creationId xmlns:a16="http://schemas.microsoft.com/office/drawing/2014/main" id="{89CF05CA-FE53-4F25-B86A-11F06635FCF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46" name="Text Box 1">
          <a:extLst>
            <a:ext uri="{FF2B5EF4-FFF2-40B4-BE49-F238E27FC236}">
              <a16:creationId xmlns:a16="http://schemas.microsoft.com/office/drawing/2014/main" id="{5D7077C3-5B15-4877-8F0E-522B1888A66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47" name="Text Box 1">
          <a:extLst>
            <a:ext uri="{FF2B5EF4-FFF2-40B4-BE49-F238E27FC236}">
              <a16:creationId xmlns:a16="http://schemas.microsoft.com/office/drawing/2014/main" id="{7F500B28-A3F3-4D55-88B3-1742E955AFA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48" name="Text Box 1">
          <a:extLst>
            <a:ext uri="{FF2B5EF4-FFF2-40B4-BE49-F238E27FC236}">
              <a16:creationId xmlns:a16="http://schemas.microsoft.com/office/drawing/2014/main" id="{EC4AE213-7D1D-4048-BEFF-283A2BDC5B0A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49" name="Text Box 1">
          <a:extLst>
            <a:ext uri="{FF2B5EF4-FFF2-40B4-BE49-F238E27FC236}">
              <a16:creationId xmlns:a16="http://schemas.microsoft.com/office/drawing/2014/main" id="{BABDBBAA-23E2-4BFF-99F1-F8713E6549A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50" name="Text Box 1">
          <a:extLst>
            <a:ext uri="{FF2B5EF4-FFF2-40B4-BE49-F238E27FC236}">
              <a16:creationId xmlns:a16="http://schemas.microsoft.com/office/drawing/2014/main" id="{77B7B6F4-EA9C-4AEF-928D-F45EF80BB78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51" name="Text Box 1">
          <a:extLst>
            <a:ext uri="{FF2B5EF4-FFF2-40B4-BE49-F238E27FC236}">
              <a16:creationId xmlns:a16="http://schemas.microsoft.com/office/drawing/2014/main" id="{9DEE149A-DCFC-435F-875C-C77F7202E4D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52" name="Text Box 1">
          <a:extLst>
            <a:ext uri="{FF2B5EF4-FFF2-40B4-BE49-F238E27FC236}">
              <a16:creationId xmlns:a16="http://schemas.microsoft.com/office/drawing/2014/main" id="{871102DE-7B42-4BC8-9A97-CB8F59F2C6D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53" name="Text Box 1">
          <a:extLst>
            <a:ext uri="{FF2B5EF4-FFF2-40B4-BE49-F238E27FC236}">
              <a16:creationId xmlns:a16="http://schemas.microsoft.com/office/drawing/2014/main" id="{D324ED6B-5A43-4459-B71E-4B1E5ED127D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54" name="Text Box 1">
          <a:extLst>
            <a:ext uri="{FF2B5EF4-FFF2-40B4-BE49-F238E27FC236}">
              <a16:creationId xmlns:a16="http://schemas.microsoft.com/office/drawing/2014/main" id="{4855D4A6-A973-407F-988D-48E7A5C9EBF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55" name="Text Box 1">
          <a:extLst>
            <a:ext uri="{FF2B5EF4-FFF2-40B4-BE49-F238E27FC236}">
              <a16:creationId xmlns:a16="http://schemas.microsoft.com/office/drawing/2014/main" id="{18B40C2D-C951-400F-89F9-8370B5C2A04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56" name="Text Box 1">
          <a:extLst>
            <a:ext uri="{FF2B5EF4-FFF2-40B4-BE49-F238E27FC236}">
              <a16:creationId xmlns:a16="http://schemas.microsoft.com/office/drawing/2014/main" id="{214C169F-E250-47A4-8440-196C79DD41FA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57" name="Text Box 1">
          <a:extLst>
            <a:ext uri="{FF2B5EF4-FFF2-40B4-BE49-F238E27FC236}">
              <a16:creationId xmlns:a16="http://schemas.microsoft.com/office/drawing/2014/main" id="{217A7C7A-6B48-4859-88A7-48D9EAC8A54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58" name="Text Box 1">
          <a:extLst>
            <a:ext uri="{FF2B5EF4-FFF2-40B4-BE49-F238E27FC236}">
              <a16:creationId xmlns:a16="http://schemas.microsoft.com/office/drawing/2014/main" id="{134DF137-BDDA-4940-9742-ACE7A2BA17E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59" name="Text Box 1">
          <a:extLst>
            <a:ext uri="{FF2B5EF4-FFF2-40B4-BE49-F238E27FC236}">
              <a16:creationId xmlns:a16="http://schemas.microsoft.com/office/drawing/2014/main" id="{831DB7CE-8CB2-46EC-9A25-D0A09074981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60" name="Text Box 1">
          <a:extLst>
            <a:ext uri="{FF2B5EF4-FFF2-40B4-BE49-F238E27FC236}">
              <a16:creationId xmlns:a16="http://schemas.microsoft.com/office/drawing/2014/main" id="{4B44E5DF-DB7A-4F4A-B642-76412872859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61" name="Text Box 1">
          <a:extLst>
            <a:ext uri="{FF2B5EF4-FFF2-40B4-BE49-F238E27FC236}">
              <a16:creationId xmlns:a16="http://schemas.microsoft.com/office/drawing/2014/main" id="{36E8ADAC-D344-4D2C-A6C7-24303502197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62" name="Text Box 1">
          <a:extLst>
            <a:ext uri="{FF2B5EF4-FFF2-40B4-BE49-F238E27FC236}">
              <a16:creationId xmlns:a16="http://schemas.microsoft.com/office/drawing/2014/main" id="{EE3FC704-37D5-4885-8E48-D34AB835A71E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63" name="Text Box 1">
          <a:extLst>
            <a:ext uri="{FF2B5EF4-FFF2-40B4-BE49-F238E27FC236}">
              <a16:creationId xmlns:a16="http://schemas.microsoft.com/office/drawing/2014/main" id="{AED08B46-0A45-4DAF-AAD6-4DF675FED61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64" name="Text Box 1">
          <a:extLst>
            <a:ext uri="{FF2B5EF4-FFF2-40B4-BE49-F238E27FC236}">
              <a16:creationId xmlns:a16="http://schemas.microsoft.com/office/drawing/2014/main" id="{5E0772C3-9402-4FD2-937C-9B0A9E929CE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65" name="Text Box 1">
          <a:extLst>
            <a:ext uri="{FF2B5EF4-FFF2-40B4-BE49-F238E27FC236}">
              <a16:creationId xmlns:a16="http://schemas.microsoft.com/office/drawing/2014/main" id="{794788FF-63D2-45B2-9DB3-E8B5EF09FA6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66" name="Text Box 1">
          <a:extLst>
            <a:ext uri="{FF2B5EF4-FFF2-40B4-BE49-F238E27FC236}">
              <a16:creationId xmlns:a16="http://schemas.microsoft.com/office/drawing/2014/main" id="{35BB0045-78FC-4896-A97A-DE79F283BB8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67" name="Text Box 1">
          <a:extLst>
            <a:ext uri="{FF2B5EF4-FFF2-40B4-BE49-F238E27FC236}">
              <a16:creationId xmlns:a16="http://schemas.microsoft.com/office/drawing/2014/main" id="{01DDF4A0-5CDB-4361-A76D-FE903814F2A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68" name="Text Box 1">
          <a:extLst>
            <a:ext uri="{FF2B5EF4-FFF2-40B4-BE49-F238E27FC236}">
              <a16:creationId xmlns:a16="http://schemas.microsoft.com/office/drawing/2014/main" id="{D4A6EF04-6E96-4649-B9CB-0176C288607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69" name="Text Box 1">
          <a:extLst>
            <a:ext uri="{FF2B5EF4-FFF2-40B4-BE49-F238E27FC236}">
              <a16:creationId xmlns:a16="http://schemas.microsoft.com/office/drawing/2014/main" id="{6BDDBC0A-FCD7-47B8-8411-91FD91D37B8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70" name="Text Box 1">
          <a:extLst>
            <a:ext uri="{FF2B5EF4-FFF2-40B4-BE49-F238E27FC236}">
              <a16:creationId xmlns:a16="http://schemas.microsoft.com/office/drawing/2014/main" id="{F38AE447-541B-4616-AC6D-126055BBD48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71" name="Text Box 1">
          <a:extLst>
            <a:ext uri="{FF2B5EF4-FFF2-40B4-BE49-F238E27FC236}">
              <a16:creationId xmlns:a16="http://schemas.microsoft.com/office/drawing/2014/main" id="{1017E6F5-CD9D-4471-B16B-493A9422D76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72" name="Text Box 1">
          <a:extLst>
            <a:ext uri="{FF2B5EF4-FFF2-40B4-BE49-F238E27FC236}">
              <a16:creationId xmlns:a16="http://schemas.microsoft.com/office/drawing/2014/main" id="{CF112787-283C-4896-9A2D-1868E5C848F7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73" name="Text Box 1">
          <a:extLst>
            <a:ext uri="{FF2B5EF4-FFF2-40B4-BE49-F238E27FC236}">
              <a16:creationId xmlns:a16="http://schemas.microsoft.com/office/drawing/2014/main" id="{B6F53C61-C9FA-4D39-A457-EA5F8C52D10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74" name="Text Box 1">
          <a:extLst>
            <a:ext uri="{FF2B5EF4-FFF2-40B4-BE49-F238E27FC236}">
              <a16:creationId xmlns:a16="http://schemas.microsoft.com/office/drawing/2014/main" id="{04DD84B2-1D07-440A-A258-D75B0533EB85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75" name="Text Box 1">
          <a:extLst>
            <a:ext uri="{FF2B5EF4-FFF2-40B4-BE49-F238E27FC236}">
              <a16:creationId xmlns:a16="http://schemas.microsoft.com/office/drawing/2014/main" id="{35F2156C-2525-4BAB-9BB2-2B2E36530FC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76" name="Text Box 1">
          <a:extLst>
            <a:ext uri="{FF2B5EF4-FFF2-40B4-BE49-F238E27FC236}">
              <a16:creationId xmlns:a16="http://schemas.microsoft.com/office/drawing/2014/main" id="{B9930E52-1E3E-4BFC-B93B-02F80B67C45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77" name="Text Box 1">
          <a:extLst>
            <a:ext uri="{FF2B5EF4-FFF2-40B4-BE49-F238E27FC236}">
              <a16:creationId xmlns:a16="http://schemas.microsoft.com/office/drawing/2014/main" id="{147936DA-8E0E-42B0-85F1-25A868BFAFB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78" name="Text Box 1">
          <a:extLst>
            <a:ext uri="{FF2B5EF4-FFF2-40B4-BE49-F238E27FC236}">
              <a16:creationId xmlns:a16="http://schemas.microsoft.com/office/drawing/2014/main" id="{9B211BBF-E4A2-4917-AAFA-B5026E827B0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79" name="Text Box 1">
          <a:extLst>
            <a:ext uri="{FF2B5EF4-FFF2-40B4-BE49-F238E27FC236}">
              <a16:creationId xmlns:a16="http://schemas.microsoft.com/office/drawing/2014/main" id="{95C3C3F2-E6F3-4FFF-A4B3-303AFE3FC43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80" name="Text Box 1">
          <a:extLst>
            <a:ext uri="{FF2B5EF4-FFF2-40B4-BE49-F238E27FC236}">
              <a16:creationId xmlns:a16="http://schemas.microsoft.com/office/drawing/2014/main" id="{0698EB03-795D-4B85-B9DB-76D6235DEEA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81" name="Text Box 1">
          <a:extLst>
            <a:ext uri="{FF2B5EF4-FFF2-40B4-BE49-F238E27FC236}">
              <a16:creationId xmlns:a16="http://schemas.microsoft.com/office/drawing/2014/main" id="{0E25B2C5-7C94-4506-A2B6-FBC5B6C563B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82" name="Text Box 1">
          <a:extLst>
            <a:ext uri="{FF2B5EF4-FFF2-40B4-BE49-F238E27FC236}">
              <a16:creationId xmlns:a16="http://schemas.microsoft.com/office/drawing/2014/main" id="{C64CA719-8BB5-47A7-B8D8-C0DB20F76CC9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83" name="Text Box 1">
          <a:extLst>
            <a:ext uri="{FF2B5EF4-FFF2-40B4-BE49-F238E27FC236}">
              <a16:creationId xmlns:a16="http://schemas.microsoft.com/office/drawing/2014/main" id="{D8B65DC4-0FF5-4429-A814-288459F3D41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84" name="Text Box 1">
          <a:extLst>
            <a:ext uri="{FF2B5EF4-FFF2-40B4-BE49-F238E27FC236}">
              <a16:creationId xmlns:a16="http://schemas.microsoft.com/office/drawing/2014/main" id="{34D0A6B0-5BEB-4085-8D36-938C4E36AA0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85" name="Text Box 1">
          <a:extLst>
            <a:ext uri="{FF2B5EF4-FFF2-40B4-BE49-F238E27FC236}">
              <a16:creationId xmlns:a16="http://schemas.microsoft.com/office/drawing/2014/main" id="{B9BCBC8F-96B9-455C-956E-144C055793A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86" name="Text Box 1">
          <a:extLst>
            <a:ext uri="{FF2B5EF4-FFF2-40B4-BE49-F238E27FC236}">
              <a16:creationId xmlns:a16="http://schemas.microsoft.com/office/drawing/2014/main" id="{66B964A0-F47B-4588-B30C-D9BA75BDAA4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87" name="Text Box 1">
          <a:extLst>
            <a:ext uri="{FF2B5EF4-FFF2-40B4-BE49-F238E27FC236}">
              <a16:creationId xmlns:a16="http://schemas.microsoft.com/office/drawing/2014/main" id="{AB93AB8F-44B2-4862-A925-04E67F2766A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88" name="Text Box 1">
          <a:extLst>
            <a:ext uri="{FF2B5EF4-FFF2-40B4-BE49-F238E27FC236}">
              <a16:creationId xmlns:a16="http://schemas.microsoft.com/office/drawing/2014/main" id="{972EAAE5-98BC-4E8A-8002-5030EBE4AA9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89" name="Text Box 1">
          <a:extLst>
            <a:ext uri="{FF2B5EF4-FFF2-40B4-BE49-F238E27FC236}">
              <a16:creationId xmlns:a16="http://schemas.microsoft.com/office/drawing/2014/main" id="{555BC05C-428F-4895-A322-CF5E64D0B88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90" name="Text Box 1">
          <a:extLst>
            <a:ext uri="{FF2B5EF4-FFF2-40B4-BE49-F238E27FC236}">
              <a16:creationId xmlns:a16="http://schemas.microsoft.com/office/drawing/2014/main" id="{CD107C01-3700-4801-913E-B362E591937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91" name="Text Box 1">
          <a:extLst>
            <a:ext uri="{FF2B5EF4-FFF2-40B4-BE49-F238E27FC236}">
              <a16:creationId xmlns:a16="http://schemas.microsoft.com/office/drawing/2014/main" id="{ACE41AA6-C8B2-4671-8901-766C534EEB6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92" name="Text Box 1">
          <a:extLst>
            <a:ext uri="{FF2B5EF4-FFF2-40B4-BE49-F238E27FC236}">
              <a16:creationId xmlns:a16="http://schemas.microsoft.com/office/drawing/2014/main" id="{239C042B-7CC9-42A0-9463-5FFF913C8C0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93" name="Text Box 1">
          <a:extLst>
            <a:ext uri="{FF2B5EF4-FFF2-40B4-BE49-F238E27FC236}">
              <a16:creationId xmlns:a16="http://schemas.microsoft.com/office/drawing/2014/main" id="{969E94B8-914C-4BE6-8358-36B9CE5048C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94" name="Text Box 1">
          <a:extLst>
            <a:ext uri="{FF2B5EF4-FFF2-40B4-BE49-F238E27FC236}">
              <a16:creationId xmlns:a16="http://schemas.microsoft.com/office/drawing/2014/main" id="{15FD6B9E-DC36-428B-875E-3BFFB5FAE2C5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95" name="Text Box 1">
          <a:extLst>
            <a:ext uri="{FF2B5EF4-FFF2-40B4-BE49-F238E27FC236}">
              <a16:creationId xmlns:a16="http://schemas.microsoft.com/office/drawing/2014/main" id="{16091808-D497-4026-BE53-CA8DF2797EB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196" name="Text Box 1">
          <a:extLst>
            <a:ext uri="{FF2B5EF4-FFF2-40B4-BE49-F238E27FC236}">
              <a16:creationId xmlns:a16="http://schemas.microsoft.com/office/drawing/2014/main" id="{C148F23F-A94B-4266-A5B7-AFD0107CD2B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97" name="Text Box 1">
          <a:extLst>
            <a:ext uri="{FF2B5EF4-FFF2-40B4-BE49-F238E27FC236}">
              <a16:creationId xmlns:a16="http://schemas.microsoft.com/office/drawing/2014/main" id="{3B905DE3-F592-4F79-87EC-3E59F4AB989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198" name="Text Box 1">
          <a:extLst>
            <a:ext uri="{FF2B5EF4-FFF2-40B4-BE49-F238E27FC236}">
              <a16:creationId xmlns:a16="http://schemas.microsoft.com/office/drawing/2014/main" id="{ACD3F578-AB15-4C1A-B64D-AE29998174E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199" name="Text Box 1">
          <a:extLst>
            <a:ext uri="{FF2B5EF4-FFF2-40B4-BE49-F238E27FC236}">
              <a16:creationId xmlns:a16="http://schemas.microsoft.com/office/drawing/2014/main" id="{C473567B-A384-4712-98A7-48BFB326579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00" name="Text Box 1">
          <a:extLst>
            <a:ext uri="{FF2B5EF4-FFF2-40B4-BE49-F238E27FC236}">
              <a16:creationId xmlns:a16="http://schemas.microsoft.com/office/drawing/2014/main" id="{043D242B-ECBC-4431-88DE-D921E82516F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01" name="Text Box 1">
          <a:extLst>
            <a:ext uri="{FF2B5EF4-FFF2-40B4-BE49-F238E27FC236}">
              <a16:creationId xmlns:a16="http://schemas.microsoft.com/office/drawing/2014/main" id="{4DCE9584-64D7-48FE-B70B-2AC3E16199D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02" name="Text Box 1">
          <a:extLst>
            <a:ext uri="{FF2B5EF4-FFF2-40B4-BE49-F238E27FC236}">
              <a16:creationId xmlns:a16="http://schemas.microsoft.com/office/drawing/2014/main" id="{651440D9-DB1B-49E1-9CCE-85508337325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03" name="Text Box 1">
          <a:extLst>
            <a:ext uri="{FF2B5EF4-FFF2-40B4-BE49-F238E27FC236}">
              <a16:creationId xmlns:a16="http://schemas.microsoft.com/office/drawing/2014/main" id="{F27D7970-AA9F-41BC-BC7F-67B292FB4C0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04" name="Text Box 1">
          <a:extLst>
            <a:ext uri="{FF2B5EF4-FFF2-40B4-BE49-F238E27FC236}">
              <a16:creationId xmlns:a16="http://schemas.microsoft.com/office/drawing/2014/main" id="{F5AAD54D-0412-4D1C-93E5-3E8CD85869A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05" name="Text Box 1">
          <a:extLst>
            <a:ext uri="{FF2B5EF4-FFF2-40B4-BE49-F238E27FC236}">
              <a16:creationId xmlns:a16="http://schemas.microsoft.com/office/drawing/2014/main" id="{081ADB17-B6AB-430F-A1D8-146BF6E2BFA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06" name="Text Box 1">
          <a:extLst>
            <a:ext uri="{FF2B5EF4-FFF2-40B4-BE49-F238E27FC236}">
              <a16:creationId xmlns:a16="http://schemas.microsoft.com/office/drawing/2014/main" id="{A6E34544-A0B0-4D88-9603-326E0713E9A0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07" name="Text Box 1">
          <a:extLst>
            <a:ext uri="{FF2B5EF4-FFF2-40B4-BE49-F238E27FC236}">
              <a16:creationId xmlns:a16="http://schemas.microsoft.com/office/drawing/2014/main" id="{3E5809C3-5778-4069-852E-DE903048CFE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08" name="Text Box 1">
          <a:extLst>
            <a:ext uri="{FF2B5EF4-FFF2-40B4-BE49-F238E27FC236}">
              <a16:creationId xmlns:a16="http://schemas.microsoft.com/office/drawing/2014/main" id="{BB357417-646D-4BD0-B411-0DA5B1E02B53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09" name="Text Box 1">
          <a:extLst>
            <a:ext uri="{FF2B5EF4-FFF2-40B4-BE49-F238E27FC236}">
              <a16:creationId xmlns:a16="http://schemas.microsoft.com/office/drawing/2014/main" id="{7C0B60F5-DDE0-4829-AD91-236477726A6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10" name="Text Box 1">
          <a:extLst>
            <a:ext uri="{FF2B5EF4-FFF2-40B4-BE49-F238E27FC236}">
              <a16:creationId xmlns:a16="http://schemas.microsoft.com/office/drawing/2014/main" id="{1B1FA801-7E5A-49F4-B25C-AF09FB190C6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11" name="Text Box 1">
          <a:extLst>
            <a:ext uri="{FF2B5EF4-FFF2-40B4-BE49-F238E27FC236}">
              <a16:creationId xmlns:a16="http://schemas.microsoft.com/office/drawing/2014/main" id="{578E2F1C-4EFD-4C5A-B6CA-2111D417212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12" name="Text Box 1">
          <a:extLst>
            <a:ext uri="{FF2B5EF4-FFF2-40B4-BE49-F238E27FC236}">
              <a16:creationId xmlns:a16="http://schemas.microsoft.com/office/drawing/2014/main" id="{044EC550-43AB-4069-B6CA-7F0527D661E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13" name="Text Box 1">
          <a:extLst>
            <a:ext uri="{FF2B5EF4-FFF2-40B4-BE49-F238E27FC236}">
              <a16:creationId xmlns:a16="http://schemas.microsoft.com/office/drawing/2014/main" id="{83EC3C5B-3B1A-4CD4-9E65-799ACE3270A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14" name="Text Box 1">
          <a:extLst>
            <a:ext uri="{FF2B5EF4-FFF2-40B4-BE49-F238E27FC236}">
              <a16:creationId xmlns:a16="http://schemas.microsoft.com/office/drawing/2014/main" id="{61306AFC-D087-4171-91AB-3A6A54CE0549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15" name="Text Box 1">
          <a:extLst>
            <a:ext uri="{FF2B5EF4-FFF2-40B4-BE49-F238E27FC236}">
              <a16:creationId xmlns:a16="http://schemas.microsoft.com/office/drawing/2014/main" id="{DE8C94ED-C47D-4BB1-BC8C-0D9E4431D89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16" name="Text Box 1">
          <a:extLst>
            <a:ext uri="{FF2B5EF4-FFF2-40B4-BE49-F238E27FC236}">
              <a16:creationId xmlns:a16="http://schemas.microsoft.com/office/drawing/2014/main" id="{6F56616B-95FE-47FC-9402-F8C806E53FC3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17" name="Text Box 1">
          <a:extLst>
            <a:ext uri="{FF2B5EF4-FFF2-40B4-BE49-F238E27FC236}">
              <a16:creationId xmlns:a16="http://schemas.microsoft.com/office/drawing/2014/main" id="{5C8E266F-20D7-4662-86B4-25A1F0726A0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18" name="Text Box 1">
          <a:extLst>
            <a:ext uri="{FF2B5EF4-FFF2-40B4-BE49-F238E27FC236}">
              <a16:creationId xmlns:a16="http://schemas.microsoft.com/office/drawing/2014/main" id="{C862991C-F1A1-4C69-8DD3-38E58EC98D73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19" name="Text Box 1">
          <a:extLst>
            <a:ext uri="{FF2B5EF4-FFF2-40B4-BE49-F238E27FC236}">
              <a16:creationId xmlns:a16="http://schemas.microsoft.com/office/drawing/2014/main" id="{E83513FB-5F89-4409-8FD3-7DDD953B7E1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20" name="Text Box 1">
          <a:extLst>
            <a:ext uri="{FF2B5EF4-FFF2-40B4-BE49-F238E27FC236}">
              <a16:creationId xmlns:a16="http://schemas.microsoft.com/office/drawing/2014/main" id="{71C8261B-13D0-445D-95D6-E5D6CA557F5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21" name="Text Box 1">
          <a:extLst>
            <a:ext uri="{FF2B5EF4-FFF2-40B4-BE49-F238E27FC236}">
              <a16:creationId xmlns:a16="http://schemas.microsoft.com/office/drawing/2014/main" id="{A7B00A8E-92FE-47F0-B43D-5005155AD6F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22" name="Text Box 1">
          <a:extLst>
            <a:ext uri="{FF2B5EF4-FFF2-40B4-BE49-F238E27FC236}">
              <a16:creationId xmlns:a16="http://schemas.microsoft.com/office/drawing/2014/main" id="{A2D8F482-9438-420C-89BA-F636E49C94F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23" name="Text Box 1">
          <a:extLst>
            <a:ext uri="{FF2B5EF4-FFF2-40B4-BE49-F238E27FC236}">
              <a16:creationId xmlns:a16="http://schemas.microsoft.com/office/drawing/2014/main" id="{B5AFFA24-6623-4C19-BD0D-04C7FAF7A80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24" name="Text Box 1">
          <a:extLst>
            <a:ext uri="{FF2B5EF4-FFF2-40B4-BE49-F238E27FC236}">
              <a16:creationId xmlns:a16="http://schemas.microsoft.com/office/drawing/2014/main" id="{166AA4C9-6467-47A3-86B9-A29E89D1245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25" name="Text Box 1">
          <a:extLst>
            <a:ext uri="{FF2B5EF4-FFF2-40B4-BE49-F238E27FC236}">
              <a16:creationId xmlns:a16="http://schemas.microsoft.com/office/drawing/2014/main" id="{80233265-E5BA-4259-99F9-2064207B383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26" name="Text Box 1">
          <a:extLst>
            <a:ext uri="{FF2B5EF4-FFF2-40B4-BE49-F238E27FC236}">
              <a16:creationId xmlns:a16="http://schemas.microsoft.com/office/drawing/2014/main" id="{3B3C8C23-BF62-4367-B76D-9C19F48592B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27" name="Text Box 1">
          <a:extLst>
            <a:ext uri="{FF2B5EF4-FFF2-40B4-BE49-F238E27FC236}">
              <a16:creationId xmlns:a16="http://schemas.microsoft.com/office/drawing/2014/main" id="{11DC6E99-F59F-4E23-9B07-D2CC71B0FA1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28" name="Text Box 1">
          <a:extLst>
            <a:ext uri="{FF2B5EF4-FFF2-40B4-BE49-F238E27FC236}">
              <a16:creationId xmlns:a16="http://schemas.microsoft.com/office/drawing/2014/main" id="{8B4BBFE4-8E26-4707-A222-CB18CD8F398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29" name="Text Box 1">
          <a:extLst>
            <a:ext uri="{FF2B5EF4-FFF2-40B4-BE49-F238E27FC236}">
              <a16:creationId xmlns:a16="http://schemas.microsoft.com/office/drawing/2014/main" id="{2B5968DD-73DE-459B-B1D0-CCB69A21C28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30" name="Text Box 1">
          <a:extLst>
            <a:ext uri="{FF2B5EF4-FFF2-40B4-BE49-F238E27FC236}">
              <a16:creationId xmlns:a16="http://schemas.microsoft.com/office/drawing/2014/main" id="{039DA223-56CD-44F8-B13F-D99974731F9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31" name="Text Box 1">
          <a:extLst>
            <a:ext uri="{FF2B5EF4-FFF2-40B4-BE49-F238E27FC236}">
              <a16:creationId xmlns:a16="http://schemas.microsoft.com/office/drawing/2014/main" id="{187E47AE-9238-43D6-B7DE-6BF2E827779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32" name="Text Box 1">
          <a:extLst>
            <a:ext uri="{FF2B5EF4-FFF2-40B4-BE49-F238E27FC236}">
              <a16:creationId xmlns:a16="http://schemas.microsoft.com/office/drawing/2014/main" id="{821FFC99-59AF-40A3-B679-B41AAAF6554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33" name="Text Box 1">
          <a:extLst>
            <a:ext uri="{FF2B5EF4-FFF2-40B4-BE49-F238E27FC236}">
              <a16:creationId xmlns:a16="http://schemas.microsoft.com/office/drawing/2014/main" id="{77CF2097-81E4-4CEC-933C-4831DA09654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34" name="Text Box 1">
          <a:extLst>
            <a:ext uri="{FF2B5EF4-FFF2-40B4-BE49-F238E27FC236}">
              <a16:creationId xmlns:a16="http://schemas.microsoft.com/office/drawing/2014/main" id="{4D97FA05-D011-48EF-861D-B3FF40731C4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35" name="Text Box 1">
          <a:extLst>
            <a:ext uri="{FF2B5EF4-FFF2-40B4-BE49-F238E27FC236}">
              <a16:creationId xmlns:a16="http://schemas.microsoft.com/office/drawing/2014/main" id="{C5D58ED6-AECD-42B8-9C9D-FF2961E9059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36" name="Text Box 1">
          <a:extLst>
            <a:ext uri="{FF2B5EF4-FFF2-40B4-BE49-F238E27FC236}">
              <a16:creationId xmlns:a16="http://schemas.microsoft.com/office/drawing/2014/main" id="{0FF4639B-FDAD-4D8F-8105-09BC2A2A9DD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37" name="Text Box 1">
          <a:extLst>
            <a:ext uri="{FF2B5EF4-FFF2-40B4-BE49-F238E27FC236}">
              <a16:creationId xmlns:a16="http://schemas.microsoft.com/office/drawing/2014/main" id="{6FB4CA89-0B85-4038-8709-AF7E2757A49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38" name="Text Box 1">
          <a:extLst>
            <a:ext uri="{FF2B5EF4-FFF2-40B4-BE49-F238E27FC236}">
              <a16:creationId xmlns:a16="http://schemas.microsoft.com/office/drawing/2014/main" id="{CDFFE12B-B3B2-4C8A-9CE5-667551660110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39" name="Text Box 1">
          <a:extLst>
            <a:ext uri="{FF2B5EF4-FFF2-40B4-BE49-F238E27FC236}">
              <a16:creationId xmlns:a16="http://schemas.microsoft.com/office/drawing/2014/main" id="{9DC99073-7FD3-406A-BB38-EEA9696A5E5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40" name="Text Box 1">
          <a:extLst>
            <a:ext uri="{FF2B5EF4-FFF2-40B4-BE49-F238E27FC236}">
              <a16:creationId xmlns:a16="http://schemas.microsoft.com/office/drawing/2014/main" id="{E682EC50-9672-435E-8FFC-A5D137B07F2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41" name="Text Box 1">
          <a:extLst>
            <a:ext uri="{FF2B5EF4-FFF2-40B4-BE49-F238E27FC236}">
              <a16:creationId xmlns:a16="http://schemas.microsoft.com/office/drawing/2014/main" id="{19F38D0B-043A-430A-8129-9760DFDBED6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42" name="Text Box 1">
          <a:extLst>
            <a:ext uri="{FF2B5EF4-FFF2-40B4-BE49-F238E27FC236}">
              <a16:creationId xmlns:a16="http://schemas.microsoft.com/office/drawing/2014/main" id="{399D75B9-6461-48EA-9EAC-806B5BF1699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43" name="Text Box 1">
          <a:extLst>
            <a:ext uri="{FF2B5EF4-FFF2-40B4-BE49-F238E27FC236}">
              <a16:creationId xmlns:a16="http://schemas.microsoft.com/office/drawing/2014/main" id="{84907529-0350-4BF1-B88D-9BDB9C26157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44" name="Text Box 1">
          <a:extLst>
            <a:ext uri="{FF2B5EF4-FFF2-40B4-BE49-F238E27FC236}">
              <a16:creationId xmlns:a16="http://schemas.microsoft.com/office/drawing/2014/main" id="{3E260AA3-BF7F-460E-8562-09A4CC790A0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45" name="Text Box 1">
          <a:extLst>
            <a:ext uri="{FF2B5EF4-FFF2-40B4-BE49-F238E27FC236}">
              <a16:creationId xmlns:a16="http://schemas.microsoft.com/office/drawing/2014/main" id="{03BED1B4-2AB6-48FC-9913-A60AE648F79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46" name="Text Box 1">
          <a:extLst>
            <a:ext uri="{FF2B5EF4-FFF2-40B4-BE49-F238E27FC236}">
              <a16:creationId xmlns:a16="http://schemas.microsoft.com/office/drawing/2014/main" id="{60DAC5E3-E76E-4E0B-B956-807CB91F341E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47" name="Text Box 1">
          <a:extLst>
            <a:ext uri="{FF2B5EF4-FFF2-40B4-BE49-F238E27FC236}">
              <a16:creationId xmlns:a16="http://schemas.microsoft.com/office/drawing/2014/main" id="{81CA390C-158F-4D98-BFB2-4E185B7FB6E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48" name="Text Box 1">
          <a:extLst>
            <a:ext uri="{FF2B5EF4-FFF2-40B4-BE49-F238E27FC236}">
              <a16:creationId xmlns:a16="http://schemas.microsoft.com/office/drawing/2014/main" id="{92AB217D-4911-4C81-9733-B00A5EA616E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49" name="Text Box 1">
          <a:extLst>
            <a:ext uri="{FF2B5EF4-FFF2-40B4-BE49-F238E27FC236}">
              <a16:creationId xmlns:a16="http://schemas.microsoft.com/office/drawing/2014/main" id="{2C501F19-3B27-4983-9108-D83EAACC2D7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50" name="Text Box 1">
          <a:extLst>
            <a:ext uri="{FF2B5EF4-FFF2-40B4-BE49-F238E27FC236}">
              <a16:creationId xmlns:a16="http://schemas.microsoft.com/office/drawing/2014/main" id="{3D9220F1-CB66-4957-9B6B-C35EB42B4D2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51" name="Text Box 1">
          <a:extLst>
            <a:ext uri="{FF2B5EF4-FFF2-40B4-BE49-F238E27FC236}">
              <a16:creationId xmlns:a16="http://schemas.microsoft.com/office/drawing/2014/main" id="{962EAFD8-23D1-4873-B7B5-B490EA66518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52" name="Text Box 1">
          <a:extLst>
            <a:ext uri="{FF2B5EF4-FFF2-40B4-BE49-F238E27FC236}">
              <a16:creationId xmlns:a16="http://schemas.microsoft.com/office/drawing/2014/main" id="{7AF44537-BB0C-4364-8B5B-D3A481084EFE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53" name="Text Box 1">
          <a:extLst>
            <a:ext uri="{FF2B5EF4-FFF2-40B4-BE49-F238E27FC236}">
              <a16:creationId xmlns:a16="http://schemas.microsoft.com/office/drawing/2014/main" id="{000124EC-E5A6-4A96-A77E-E89179F0C52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54" name="Text Box 1">
          <a:extLst>
            <a:ext uri="{FF2B5EF4-FFF2-40B4-BE49-F238E27FC236}">
              <a16:creationId xmlns:a16="http://schemas.microsoft.com/office/drawing/2014/main" id="{88B4E92F-D509-4F3E-B2CC-BCD9B3519D95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55" name="Text Box 1">
          <a:extLst>
            <a:ext uri="{FF2B5EF4-FFF2-40B4-BE49-F238E27FC236}">
              <a16:creationId xmlns:a16="http://schemas.microsoft.com/office/drawing/2014/main" id="{1206E30D-5BB2-4A43-8ADC-0753520C90D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56" name="Text Box 1">
          <a:extLst>
            <a:ext uri="{FF2B5EF4-FFF2-40B4-BE49-F238E27FC236}">
              <a16:creationId xmlns:a16="http://schemas.microsoft.com/office/drawing/2014/main" id="{23B3BB96-FB84-4562-B0BA-16431FE8F69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57" name="Text Box 1">
          <a:extLst>
            <a:ext uri="{FF2B5EF4-FFF2-40B4-BE49-F238E27FC236}">
              <a16:creationId xmlns:a16="http://schemas.microsoft.com/office/drawing/2014/main" id="{A9A950AF-77A7-4A2A-91AC-B3243C796CC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58" name="Text Box 1">
          <a:extLst>
            <a:ext uri="{FF2B5EF4-FFF2-40B4-BE49-F238E27FC236}">
              <a16:creationId xmlns:a16="http://schemas.microsoft.com/office/drawing/2014/main" id="{D21654E1-B1BD-4BD1-A431-FA07A8F486F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59" name="Text Box 1">
          <a:extLst>
            <a:ext uri="{FF2B5EF4-FFF2-40B4-BE49-F238E27FC236}">
              <a16:creationId xmlns:a16="http://schemas.microsoft.com/office/drawing/2014/main" id="{959531B3-47C4-41CC-9DAA-46CC4E84C68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60" name="Text Box 1">
          <a:extLst>
            <a:ext uri="{FF2B5EF4-FFF2-40B4-BE49-F238E27FC236}">
              <a16:creationId xmlns:a16="http://schemas.microsoft.com/office/drawing/2014/main" id="{97A23D3E-B047-494F-81A6-301DC1232DCE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61" name="Text Box 1">
          <a:extLst>
            <a:ext uri="{FF2B5EF4-FFF2-40B4-BE49-F238E27FC236}">
              <a16:creationId xmlns:a16="http://schemas.microsoft.com/office/drawing/2014/main" id="{1192E0AE-C01B-49D3-A8EC-F2A99E40F26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62" name="Text Box 1">
          <a:extLst>
            <a:ext uri="{FF2B5EF4-FFF2-40B4-BE49-F238E27FC236}">
              <a16:creationId xmlns:a16="http://schemas.microsoft.com/office/drawing/2014/main" id="{43CD0187-99BB-485F-BA1D-F2244DB894CE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63" name="Text Box 1">
          <a:extLst>
            <a:ext uri="{FF2B5EF4-FFF2-40B4-BE49-F238E27FC236}">
              <a16:creationId xmlns:a16="http://schemas.microsoft.com/office/drawing/2014/main" id="{1E480EF2-65F1-4043-8F1D-FC396431093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64" name="Text Box 1">
          <a:extLst>
            <a:ext uri="{FF2B5EF4-FFF2-40B4-BE49-F238E27FC236}">
              <a16:creationId xmlns:a16="http://schemas.microsoft.com/office/drawing/2014/main" id="{69074CCA-87F0-4A46-9BD5-E04A363E7DE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65" name="Text Box 1">
          <a:extLst>
            <a:ext uri="{FF2B5EF4-FFF2-40B4-BE49-F238E27FC236}">
              <a16:creationId xmlns:a16="http://schemas.microsoft.com/office/drawing/2014/main" id="{A14CF970-7880-4FC7-A69D-A56859A5DA3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66" name="Text Box 1">
          <a:extLst>
            <a:ext uri="{FF2B5EF4-FFF2-40B4-BE49-F238E27FC236}">
              <a16:creationId xmlns:a16="http://schemas.microsoft.com/office/drawing/2014/main" id="{DCF0C51A-F2C7-4AA8-9424-CF1DCF53515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67" name="Text Box 1">
          <a:extLst>
            <a:ext uri="{FF2B5EF4-FFF2-40B4-BE49-F238E27FC236}">
              <a16:creationId xmlns:a16="http://schemas.microsoft.com/office/drawing/2014/main" id="{A937D2DD-4C04-4A1D-B128-FA42EE068B6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68" name="Text Box 1">
          <a:extLst>
            <a:ext uri="{FF2B5EF4-FFF2-40B4-BE49-F238E27FC236}">
              <a16:creationId xmlns:a16="http://schemas.microsoft.com/office/drawing/2014/main" id="{55A7F042-72D4-4200-A1EE-B709F78B222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69" name="Text Box 1">
          <a:extLst>
            <a:ext uri="{FF2B5EF4-FFF2-40B4-BE49-F238E27FC236}">
              <a16:creationId xmlns:a16="http://schemas.microsoft.com/office/drawing/2014/main" id="{38E79749-0ABC-4130-947F-FEDD3BEA1CC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70" name="Text Box 1">
          <a:extLst>
            <a:ext uri="{FF2B5EF4-FFF2-40B4-BE49-F238E27FC236}">
              <a16:creationId xmlns:a16="http://schemas.microsoft.com/office/drawing/2014/main" id="{6E2C3EE0-0A6D-4C8E-BD9B-9CC62B56E4F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71" name="Text Box 1">
          <a:extLst>
            <a:ext uri="{FF2B5EF4-FFF2-40B4-BE49-F238E27FC236}">
              <a16:creationId xmlns:a16="http://schemas.microsoft.com/office/drawing/2014/main" id="{A0877376-CA8C-4226-A605-A672937FADF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72" name="Text Box 1">
          <a:extLst>
            <a:ext uri="{FF2B5EF4-FFF2-40B4-BE49-F238E27FC236}">
              <a16:creationId xmlns:a16="http://schemas.microsoft.com/office/drawing/2014/main" id="{6B565CB8-078C-447D-B48E-AC371B6538B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73" name="Text Box 1">
          <a:extLst>
            <a:ext uri="{FF2B5EF4-FFF2-40B4-BE49-F238E27FC236}">
              <a16:creationId xmlns:a16="http://schemas.microsoft.com/office/drawing/2014/main" id="{E82D2EE9-2D10-4C91-A503-A5DE76E894B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74" name="Text Box 1">
          <a:extLst>
            <a:ext uri="{FF2B5EF4-FFF2-40B4-BE49-F238E27FC236}">
              <a16:creationId xmlns:a16="http://schemas.microsoft.com/office/drawing/2014/main" id="{A5097626-6C79-4707-8476-6E81C02FE303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75" name="Text Box 1">
          <a:extLst>
            <a:ext uri="{FF2B5EF4-FFF2-40B4-BE49-F238E27FC236}">
              <a16:creationId xmlns:a16="http://schemas.microsoft.com/office/drawing/2014/main" id="{0E207AAF-74C6-40DF-9120-49BF622F4EB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76" name="Text Box 1">
          <a:extLst>
            <a:ext uri="{FF2B5EF4-FFF2-40B4-BE49-F238E27FC236}">
              <a16:creationId xmlns:a16="http://schemas.microsoft.com/office/drawing/2014/main" id="{ADAB6B22-08D7-4A37-B9C4-587C8CCE9443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77" name="Text Box 1">
          <a:extLst>
            <a:ext uri="{FF2B5EF4-FFF2-40B4-BE49-F238E27FC236}">
              <a16:creationId xmlns:a16="http://schemas.microsoft.com/office/drawing/2014/main" id="{890B94C1-A7E5-46E5-A426-F1FC9316630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78" name="Text Box 1">
          <a:extLst>
            <a:ext uri="{FF2B5EF4-FFF2-40B4-BE49-F238E27FC236}">
              <a16:creationId xmlns:a16="http://schemas.microsoft.com/office/drawing/2014/main" id="{FEAD9C0D-0F91-48C1-84E3-F39201C5E0F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79" name="Text Box 1">
          <a:extLst>
            <a:ext uri="{FF2B5EF4-FFF2-40B4-BE49-F238E27FC236}">
              <a16:creationId xmlns:a16="http://schemas.microsoft.com/office/drawing/2014/main" id="{9B979928-DB1C-4EB3-A620-CFF05B0B5CF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80" name="Text Box 1">
          <a:extLst>
            <a:ext uri="{FF2B5EF4-FFF2-40B4-BE49-F238E27FC236}">
              <a16:creationId xmlns:a16="http://schemas.microsoft.com/office/drawing/2014/main" id="{56DE8482-3EC2-418C-82EE-E477ECC1CB2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81" name="Text Box 1">
          <a:extLst>
            <a:ext uri="{FF2B5EF4-FFF2-40B4-BE49-F238E27FC236}">
              <a16:creationId xmlns:a16="http://schemas.microsoft.com/office/drawing/2014/main" id="{03DDCC70-DD28-4A69-8BFA-465DB822758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82" name="Text Box 1">
          <a:extLst>
            <a:ext uri="{FF2B5EF4-FFF2-40B4-BE49-F238E27FC236}">
              <a16:creationId xmlns:a16="http://schemas.microsoft.com/office/drawing/2014/main" id="{08529663-C727-4904-939B-0EEC6598F61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83" name="Text Box 1">
          <a:extLst>
            <a:ext uri="{FF2B5EF4-FFF2-40B4-BE49-F238E27FC236}">
              <a16:creationId xmlns:a16="http://schemas.microsoft.com/office/drawing/2014/main" id="{6E5C484E-D806-4E6E-99F1-616649306A1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84" name="Text Box 1">
          <a:extLst>
            <a:ext uri="{FF2B5EF4-FFF2-40B4-BE49-F238E27FC236}">
              <a16:creationId xmlns:a16="http://schemas.microsoft.com/office/drawing/2014/main" id="{01BA73DE-D934-48A4-B2CF-29008B56F41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85" name="Text Box 1">
          <a:extLst>
            <a:ext uri="{FF2B5EF4-FFF2-40B4-BE49-F238E27FC236}">
              <a16:creationId xmlns:a16="http://schemas.microsoft.com/office/drawing/2014/main" id="{2404210F-2F55-486F-985E-6CB05F88393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86" name="Text Box 1">
          <a:extLst>
            <a:ext uri="{FF2B5EF4-FFF2-40B4-BE49-F238E27FC236}">
              <a16:creationId xmlns:a16="http://schemas.microsoft.com/office/drawing/2014/main" id="{CEE29940-4A99-4799-92E7-84F4F87483D6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87" name="Text Box 1">
          <a:extLst>
            <a:ext uri="{FF2B5EF4-FFF2-40B4-BE49-F238E27FC236}">
              <a16:creationId xmlns:a16="http://schemas.microsoft.com/office/drawing/2014/main" id="{5F55BDF5-C5AB-40E2-B853-153D8F873A9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88" name="Text Box 1">
          <a:extLst>
            <a:ext uri="{FF2B5EF4-FFF2-40B4-BE49-F238E27FC236}">
              <a16:creationId xmlns:a16="http://schemas.microsoft.com/office/drawing/2014/main" id="{8D9FA281-3B2C-495C-A079-29473220730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89" name="Text Box 1">
          <a:extLst>
            <a:ext uri="{FF2B5EF4-FFF2-40B4-BE49-F238E27FC236}">
              <a16:creationId xmlns:a16="http://schemas.microsoft.com/office/drawing/2014/main" id="{A0F50BA9-60CF-4C19-B2E6-37B8BB37CB4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90" name="Text Box 1">
          <a:extLst>
            <a:ext uri="{FF2B5EF4-FFF2-40B4-BE49-F238E27FC236}">
              <a16:creationId xmlns:a16="http://schemas.microsoft.com/office/drawing/2014/main" id="{673FA51E-791A-4674-9147-B6CDCA3A9F1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91" name="Text Box 1">
          <a:extLst>
            <a:ext uri="{FF2B5EF4-FFF2-40B4-BE49-F238E27FC236}">
              <a16:creationId xmlns:a16="http://schemas.microsoft.com/office/drawing/2014/main" id="{66EE52A1-ECE9-4B2B-8B03-09DD875CBFD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92" name="Text Box 1">
          <a:extLst>
            <a:ext uri="{FF2B5EF4-FFF2-40B4-BE49-F238E27FC236}">
              <a16:creationId xmlns:a16="http://schemas.microsoft.com/office/drawing/2014/main" id="{87FF34B5-5A03-4F98-B6E3-5619135AA57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93" name="Text Box 1">
          <a:extLst>
            <a:ext uri="{FF2B5EF4-FFF2-40B4-BE49-F238E27FC236}">
              <a16:creationId xmlns:a16="http://schemas.microsoft.com/office/drawing/2014/main" id="{BC73B4B8-51AB-437C-9929-BD2AAE85AEF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94" name="Text Box 1">
          <a:extLst>
            <a:ext uri="{FF2B5EF4-FFF2-40B4-BE49-F238E27FC236}">
              <a16:creationId xmlns:a16="http://schemas.microsoft.com/office/drawing/2014/main" id="{F80F0D47-5374-4A0C-BDD3-A53BFF0FAE7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95" name="Text Box 1">
          <a:extLst>
            <a:ext uri="{FF2B5EF4-FFF2-40B4-BE49-F238E27FC236}">
              <a16:creationId xmlns:a16="http://schemas.microsoft.com/office/drawing/2014/main" id="{91BA4B8C-AA5C-4653-A4DA-05CFEA0B9D2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296" name="Text Box 1">
          <a:extLst>
            <a:ext uri="{FF2B5EF4-FFF2-40B4-BE49-F238E27FC236}">
              <a16:creationId xmlns:a16="http://schemas.microsoft.com/office/drawing/2014/main" id="{8FB7BE0D-E3DC-4049-B722-80975A4BC64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97" name="Text Box 1">
          <a:extLst>
            <a:ext uri="{FF2B5EF4-FFF2-40B4-BE49-F238E27FC236}">
              <a16:creationId xmlns:a16="http://schemas.microsoft.com/office/drawing/2014/main" id="{418D77EC-9F8F-422F-B94F-474468F0804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298" name="Text Box 1">
          <a:extLst>
            <a:ext uri="{FF2B5EF4-FFF2-40B4-BE49-F238E27FC236}">
              <a16:creationId xmlns:a16="http://schemas.microsoft.com/office/drawing/2014/main" id="{DF9BD75A-222D-44E9-BDCB-5B7830AACE0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299" name="Text Box 1">
          <a:extLst>
            <a:ext uri="{FF2B5EF4-FFF2-40B4-BE49-F238E27FC236}">
              <a16:creationId xmlns:a16="http://schemas.microsoft.com/office/drawing/2014/main" id="{6BC657AE-942D-4E29-9B69-7B416DBB25F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00" name="Text Box 1">
          <a:extLst>
            <a:ext uri="{FF2B5EF4-FFF2-40B4-BE49-F238E27FC236}">
              <a16:creationId xmlns:a16="http://schemas.microsoft.com/office/drawing/2014/main" id="{8AD6E3D2-FA60-4756-BF51-3505450A5BF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01" name="Text Box 1">
          <a:extLst>
            <a:ext uri="{FF2B5EF4-FFF2-40B4-BE49-F238E27FC236}">
              <a16:creationId xmlns:a16="http://schemas.microsoft.com/office/drawing/2014/main" id="{287D4712-7681-4E64-BC88-591921E8294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02" name="Text Box 1">
          <a:extLst>
            <a:ext uri="{FF2B5EF4-FFF2-40B4-BE49-F238E27FC236}">
              <a16:creationId xmlns:a16="http://schemas.microsoft.com/office/drawing/2014/main" id="{4EA67123-082D-4A68-826F-5C3FCD17FAF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03" name="Text Box 1">
          <a:extLst>
            <a:ext uri="{FF2B5EF4-FFF2-40B4-BE49-F238E27FC236}">
              <a16:creationId xmlns:a16="http://schemas.microsoft.com/office/drawing/2014/main" id="{1A236FA2-F54D-4B3A-9F0C-EF68A591817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04" name="Text Box 1">
          <a:extLst>
            <a:ext uri="{FF2B5EF4-FFF2-40B4-BE49-F238E27FC236}">
              <a16:creationId xmlns:a16="http://schemas.microsoft.com/office/drawing/2014/main" id="{11156787-73BB-4D2A-92C8-1E6D41E91BF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05" name="Text Box 1">
          <a:extLst>
            <a:ext uri="{FF2B5EF4-FFF2-40B4-BE49-F238E27FC236}">
              <a16:creationId xmlns:a16="http://schemas.microsoft.com/office/drawing/2014/main" id="{7BAF6399-2464-4ADA-9F45-B302DA54C0C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06" name="Text Box 1">
          <a:extLst>
            <a:ext uri="{FF2B5EF4-FFF2-40B4-BE49-F238E27FC236}">
              <a16:creationId xmlns:a16="http://schemas.microsoft.com/office/drawing/2014/main" id="{61C04A27-6FA0-418A-B7B9-9DE206B0906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07" name="Text Box 1">
          <a:extLst>
            <a:ext uri="{FF2B5EF4-FFF2-40B4-BE49-F238E27FC236}">
              <a16:creationId xmlns:a16="http://schemas.microsoft.com/office/drawing/2014/main" id="{A0CCCA42-4BA5-4612-A343-7EB07D38CC8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08" name="Text Box 1">
          <a:extLst>
            <a:ext uri="{FF2B5EF4-FFF2-40B4-BE49-F238E27FC236}">
              <a16:creationId xmlns:a16="http://schemas.microsoft.com/office/drawing/2014/main" id="{BC26AD5D-7A03-4BEB-915D-ED4923D5446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09" name="Text Box 1">
          <a:extLst>
            <a:ext uri="{FF2B5EF4-FFF2-40B4-BE49-F238E27FC236}">
              <a16:creationId xmlns:a16="http://schemas.microsoft.com/office/drawing/2014/main" id="{2BFF8921-D7A8-4484-919B-DE3ABC9CDF3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10" name="Text Box 1">
          <a:extLst>
            <a:ext uri="{FF2B5EF4-FFF2-40B4-BE49-F238E27FC236}">
              <a16:creationId xmlns:a16="http://schemas.microsoft.com/office/drawing/2014/main" id="{93369263-91C3-4F05-8643-E0DD3A7735F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11" name="Text Box 1">
          <a:extLst>
            <a:ext uri="{FF2B5EF4-FFF2-40B4-BE49-F238E27FC236}">
              <a16:creationId xmlns:a16="http://schemas.microsoft.com/office/drawing/2014/main" id="{29D08F32-1282-4952-8E07-4E0D8EE5175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12" name="Text Box 1">
          <a:extLst>
            <a:ext uri="{FF2B5EF4-FFF2-40B4-BE49-F238E27FC236}">
              <a16:creationId xmlns:a16="http://schemas.microsoft.com/office/drawing/2014/main" id="{FA4FDD75-7D09-4421-AD6F-0357AFD3A18E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13" name="Text Box 1">
          <a:extLst>
            <a:ext uri="{FF2B5EF4-FFF2-40B4-BE49-F238E27FC236}">
              <a16:creationId xmlns:a16="http://schemas.microsoft.com/office/drawing/2014/main" id="{750CBCCB-C0FC-41AA-A86F-BE1A3068811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14" name="Text Box 1">
          <a:extLst>
            <a:ext uri="{FF2B5EF4-FFF2-40B4-BE49-F238E27FC236}">
              <a16:creationId xmlns:a16="http://schemas.microsoft.com/office/drawing/2014/main" id="{F77D264D-E244-467C-B81C-CC2A8F48A6E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15" name="Text Box 1">
          <a:extLst>
            <a:ext uri="{FF2B5EF4-FFF2-40B4-BE49-F238E27FC236}">
              <a16:creationId xmlns:a16="http://schemas.microsoft.com/office/drawing/2014/main" id="{15C889C9-6B02-4BC2-91D6-E3B743B98A3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16" name="Text Box 1">
          <a:extLst>
            <a:ext uri="{FF2B5EF4-FFF2-40B4-BE49-F238E27FC236}">
              <a16:creationId xmlns:a16="http://schemas.microsoft.com/office/drawing/2014/main" id="{05604035-BCC9-4E97-97B3-185A6C10030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17" name="Text Box 1">
          <a:extLst>
            <a:ext uri="{FF2B5EF4-FFF2-40B4-BE49-F238E27FC236}">
              <a16:creationId xmlns:a16="http://schemas.microsoft.com/office/drawing/2014/main" id="{D4F3720B-F50C-4AC0-A3D3-750573D01D8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18" name="Text Box 1">
          <a:extLst>
            <a:ext uri="{FF2B5EF4-FFF2-40B4-BE49-F238E27FC236}">
              <a16:creationId xmlns:a16="http://schemas.microsoft.com/office/drawing/2014/main" id="{B33B8C6D-4BE4-4991-AA0A-730EC11BD990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19" name="Text Box 1">
          <a:extLst>
            <a:ext uri="{FF2B5EF4-FFF2-40B4-BE49-F238E27FC236}">
              <a16:creationId xmlns:a16="http://schemas.microsoft.com/office/drawing/2014/main" id="{9EDE1782-BD26-42FD-9259-B891D3BD39E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20" name="Text Box 1">
          <a:extLst>
            <a:ext uri="{FF2B5EF4-FFF2-40B4-BE49-F238E27FC236}">
              <a16:creationId xmlns:a16="http://schemas.microsoft.com/office/drawing/2014/main" id="{9E6B796E-3C1A-4A60-BD55-B45DCF801FC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21" name="Text Box 1">
          <a:extLst>
            <a:ext uri="{FF2B5EF4-FFF2-40B4-BE49-F238E27FC236}">
              <a16:creationId xmlns:a16="http://schemas.microsoft.com/office/drawing/2014/main" id="{FBC2BB35-B07E-4A4B-BF62-3F0DE715D9E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22" name="Text Box 1">
          <a:extLst>
            <a:ext uri="{FF2B5EF4-FFF2-40B4-BE49-F238E27FC236}">
              <a16:creationId xmlns:a16="http://schemas.microsoft.com/office/drawing/2014/main" id="{4E82FB7D-0292-4791-8187-B0C44986C21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23" name="Text Box 1">
          <a:extLst>
            <a:ext uri="{FF2B5EF4-FFF2-40B4-BE49-F238E27FC236}">
              <a16:creationId xmlns:a16="http://schemas.microsoft.com/office/drawing/2014/main" id="{8FDE4334-6A49-4C8E-B251-E36B76F4078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24" name="Text Box 1">
          <a:extLst>
            <a:ext uri="{FF2B5EF4-FFF2-40B4-BE49-F238E27FC236}">
              <a16:creationId xmlns:a16="http://schemas.microsoft.com/office/drawing/2014/main" id="{6E28FA0D-DE4B-4603-B2B9-41D7AA3D2F4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25" name="Text Box 1">
          <a:extLst>
            <a:ext uri="{FF2B5EF4-FFF2-40B4-BE49-F238E27FC236}">
              <a16:creationId xmlns:a16="http://schemas.microsoft.com/office/drawing/2014/main" id="{A9D76F31-EA2A-46C4-ADF1-522FBBF8FFD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26" name="Text Box 1">
          <a:extLst>
            <a:ext uri="{FF2B5EF4-FFF2-40B4-BE49-F238E27FC236}">
              <a16:creationId xmlns:a16="http://schemas.microsoft.com/office/drawing/2014/main" id="{24665395-0773-4940-8747-FBA2C8F27035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27" name="Text Box 1">
          <a:extLst>
            <a:ext uri="{FF2B5EF4-FFF2-40B4-BE49-F238E27FC236}">
              <a16:creationId xmlns:a16="http://schemas.microsoft.com/office/drawing/2014/main" id="{888F9AE0-8F2E-4CA7-ABB2-CECD1ADA7C0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28" name="Text Box 1">
          <a:extLst>
            <a:ext uri="{FF2B5EF4-FFF2-40B4-BE49-F238E27FC236}">
              <a16:creationId xmlns:a16="http://schemas.microsoft.com/office/drawing/2014/main" id="{F0463C09-F17A-4669-8DF4-C0D109BF912E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29" name="Text Box 1">
          <a:extLst>
            <a:ext uri="{FF2B5EF4-FFF2-40B4-BE49-F238E27FC236}">
              <a16:creationId xmlns:a16="http://schemas.microsoft.com/office/drawing/2014/main" id="{598CF3EC-53F7-4D84-915B-AF7927F5B22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30" name="Text Box 1">
          <a:extLst>
            <a:ext uri="{FF2B5EF4-FFF2-40B4-BE49-F238E27FC236}">
              <a16:creationId xmlns:a16="http://schemas.microsoft.com/office/drawing/2014/main" id="{2E0051F4-F7E0-483D-929C-338061742FB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31" name="Text Box 1">
          <a:extLst>
            <a:ext uri="{FF2B5EF4-FFF2-40B4-BE49-F238E27FC236}">
              <a16:creationId xmlns:a16="http://schemas.microsoft.com/office/drawing/2014/main" id="{A3D6E6F8-82BB-499E-B5B4-C3C0ADA116D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32" name="Text Box 1">
          <a:extLst>
            <a:ext uri="{FF2B5EF4-FFF2-40B4-BE49-F238E27FC236}">
              <a16:creationId xmlns:a16="http://schemas.microsoft.com/office/drawing/2014/main" id="{2DA56996-526B-4D79-A17F-54747C56823A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33" name="Text Box 1">
          <a:extLst>
            <a:ext uri="{FF2B5EF4-FFF2-40B4-BE49-F238E27FC236}">
              <a16:creationId xmlns:a16="http://schemas.microsoft.com/office/drawing/2014/main" id="{78D4EFFA-2EDA-4CF0-9F4A-BEAAF7BABA8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34" name="Text Box 1">
          <a:extLst>
            <a:ext uri="{FF2B5EF4-FFF2-40B4-BE49-F238E27FC236}">
              <a16:creationId xmlns:a16="http://schemas.microsoft.com/office/drawing/2014/main" id="{904AE5BA-76F6-43F7-9DFF-99AA9B76C70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35" name="Text Box 1">
          <a:extLst>
            <a:ext uri="{FF2B5EF4-FFF2-40B4-BE49-F238E27FC236}">
              <a16:creationId xmlns:a16="http://schemas.microsoft.com/office/drawing/2014/main" id="{8CBF1AD9-0E0A-452E-AB55-518FB6EF884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36" name="Text Box 1">
          <a:extLst>
            <a:ext uri="{FF2B5EF4-FFF2-40B4-BE49-F238E27FC236}">
              <a16:creationId xmlns:a16="http://schemas.microsoft.com/office/drawing/2014/main" id="{9E878BA8-A77A-4435-B9E2-68BD0BACE83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37" name="Text Box 1">
          <a:extLst>
            <a:ext uri="{FF2B5EF4-FFF2-40B4-BE49-F238E27FC236}">
              <a16:creationId xmlns:a16="http://schemas.microsoft.com/office/drawing/2014/main" id="{643267B5-6200-4934-9B50-1D28A63DFBB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38" name="Text Box 1">
          <a:extLst>
            <a:ext uri="{FF2B5EF4-FFF2-40B4-BE49-F238E27FC236}">
              <a16:creationId xmlns:a16="http://schemas.microsoft.com/office/drawing/2014/main" id="{308934D8-84F1-411E-832E-B7B8A63F348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39" name="Text Box 1">
          <a:extLst>
            <a:ext uri="{FF2B5EF4-FFF2-40B4-BE49-F238E27FC236}">
              <a16:creationId xmlns:a16="http://schemas.microsoft.com/office/drawing/2014/main" id="{FAC693B6-320A-4C64-823C-EAEC614F4AD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40" name="Text Box 1">
          <a:extLst>
            <a:ext uri="{FF2B5EF4-FFF2-40B4-BE49-F238E27FC236}">
              <a16:creationId xmlns:a16="http://schemas.microsoft.com/office/drawing/2014/main" id="{A93B9F4E-4F9F-41C2-8EDB-EF077A5F437A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41" name="Text Box 1">
          <a:extLst>
            <a:ext uri="{FF2B5EF4-FFF2-40B4-BE49-F238E27FC236}">
              <a16:creationId xmlns:a16="http://schemas.microsoft.com/office/drawing/2014/main" id="{2C62A39E-8571-4448-9402-D908EF10780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42" name="Text Box 1">
          <a:extLst>
            <a:ext uri="{FF2B5EF4-FFF2-40B4-BE49-F238E27FC236}">
              <a16:creationId xmlns:a16="http://schemas.microsoft.com/office/drawing/2014/main" id="{8A7E33BD-97BA-4A6B-A6A1-4EB84A647E8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43" name="Text Box 1">
          <a:extLst>
            <a:ext uri="{FF2B5EF4-FFF2-40B4-BE49-F238E27FC236}">
              <a16:creationId xmlns:a16="http://schemas.microsoft.com/office/drawing/2014/main" id="{EC130BAE-016D-4F19-A23B-CFF9555C1D5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44" name="Text Box 1">
          <a:extLst>
            <a:ext uri="{FF2B5EF4-FFF2-40B4-BE49-F238E27FC236}">
              <a16:creationId xmlns:a16="http://schemas.microsoft.com/office/drawing/2014/main" id="{99EB1BF4-01B9-4A90-979D-7469CA7B1C4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45" name="Text Box 1">
          <a:extLst>
            <a:ext uri="{FF2B5EF4-FFF2-40B4-BE49-F238E27FC236}">
              <a16:creationId xmlns:a16="http://schemas.microsoft.com/office/drawing/2014/main" id="{B312478C-7356-40FC-98B9-129FFF2D162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46" name="Text Box 1">
          <a:extLst>
            <a:ext uri="{FF2B5EF4-FFF2-40B4-BE49-F238E27FC236}">
              <a16:creationId xmlns:a16="http://schemas.microsoft.com/office/drawing/2014/main" id="{89576B11-6F84-4322-9CAC-20A4BBAF5263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47" name="Text Box 1">
          <a:extLst>
            <a:ext uri="{FF2B5EF4-FFF2-40B4-BE49-F238E27FC236}">
              <a16:creationId xmlns:a16="http://schemas.microsoft.com/office/drawing/2014/main" id="{22D38036-AC6E-4891-81EB-4F5CA091A67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48" name="Text Box 1">
          <a:extLst>
            <a:ext uri="{FF2B5EF4-FFF2-40B4-BE49-F238E27FC236}">
              <a16:creationId xmlns:a16="http://schemas.microsoft.com/office/drawing/2014/main" id="{BD4EC9E9-3F65-49A8-B6BB-0F4C8D768F7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49" name="Text Box 1">
          <a:extLst>
            <a:ext uri="{FF2B5EF4-FFF2-40B4-BE49-F238E27FC236}">
              <a16:creationId xmlns:a16="http://schemas.microsoft.com/office/drawing/2014/main" id="{622D40D1-49BD-46CE-8416-F5DE75EF2BC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50" name="Text Box 1">
          <a:extLst>
            <a:ext uri="{FF2B5EF4-FFF2-40B4-BE49-F238E27FC236}">
              <a16:creationId xmlns:a16="http://schemas.microsoft.com/office/drawing/2014/main" id="{1DEC3FA1-6ED4-4332-95C0-C99C0B76E0D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51" name="Text Box 1">
          <a:extLst>
            <a:ext uri="{FF2B5EF4-FFF2-40B4-BE49-F238E27FC236}">
              <a16:creationId xmlns:a16="http://schemas.microsoft.com/office/drawing/2014/main" id="{05C5DC2B-BE7C-4E46-8AD3-C8F3E9B6985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52" name="Text Box 1">
          <a:extLst>
            <a:ext uri="{FF2B5EF4-FFF2-40B4-BE49-F238E27FC236}">
              <a16:creationId xmlns:a16="http://schemas.microsoft.com/office/drawing/2014/main" id="{7CB6F1A0-372C-4B53-965A-81A949A87A8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53" name="Text Box 1">
          <a:extLst>
            <a:ext uri="{FF2B5EF4-FFF2-40B4-BE49-F238E27FC236}">
              <a16:creationId xmlns:a16="http://schemas.microsoft.com/office/drawing/2014/main" id="{0CA3FCC7-5102-43CF-969A-651380ACE25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54" name="Text Box 1">
          <a:extLst>
            <a:ext uri="{FF2B5EF4-FFF2-40B4-BE49-F238E27FC236}">
              <a16:creationId xmlns:a16="http://schemas.microsoft.com/office/drawing/2014/main" id="{8BB10ABD-674B-4023-8584-9827ED4C698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55" name="Text Box 1">
          <a:extLst>
            <a:ext uri="{FF2B5EF4-FFF2-40B4-BE49-F238E27FC236}">
              <a16:creationId xmlns:a16="http://schemas.microsoft.com/office/drawing/2014/main" id="{2962106E-11FA-4A88-B08A-971EA27987F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56" name="Text Box 1">
          <a:extLst>
            <a:ext uri="{FF2B5EF4-FFF2-40B4-BE49-F238E27FC236}">
              <a16:creationId xmlns:a16="http://schemas.microsoft.com/office/drawing/2014/main" id="{48D66228-3FE5-424F-B053-A86F706A402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57" name="Text Box 1">
          <a:extLst>
            <a:ext uri="{FF2B5EF4-FFF2-40B4-BE49-F238E27FC236}">
              <a16:creationId xmlns:a16="http://schemas.microsoft.com/office/drawing/2014/main" id="{777E7389-1F8C-42F4-A309-C0ADEFF84CD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58" name="Text Box 1">
          <a:extLst>
            <a:ext uri="{FF2B5EF4-FFF2-40B4-BE49-F238E27FC236}">
              <a16:creationId xmlns:a16="http://schemas.microsoft.com/office/drawing/2014/main" id="{2E132DC8-B47F-4541-AD11-C37E3F68D2A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59" name="Text Box 1">
          <a:extLst>
            <a:ext uri="{FF2B5EF4-FFF2-40B4-BE49-F238E27FC236}">
              <a16:creationId xmlns:a16="http://schemas.microsoft.com/office/drawing/2014/main" id="{BCD35026-1B22-4572-9E14-60EB644BF94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60" name="Text Box 1">
          <a:extLst>
            <a:ext uri="{FF2B5EF4-FFF2-40B4-BE49-F238E27FC236}">
              <a16:creationId xmlns:a16="http://schemas.microsoft.com/office/drawing/2014/main" id="{4E5BCE36-4FAB-4561-BAA9-D4A4424919D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61" name="Text Box 1">
          <a:extLst>
            <a:ext uri="{FF2B5EF4-FFF2-40B4-BE49-F238E27FC236}">
              <a16:creationId xmlns:a16="http://schemas.microsoft.com/office/drawing/2014/main" id="{7C04A29E-F9F0-4C55-A800-C303A7FE0DC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62" name="Text Box 1">
          <a:extLst>
            <a:ext uri="{FF2B5EF4-FFF2-40B4-BE49-F238E27FC236}">
              <a16:creationId xmlns:a16="http://schemas.microsoft.com/office/drawing/2014/main" id="{4A95A891-9DEB-41E5-B71F-2351614311F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63" name="Text Box 1">
          <a:extLst>
            <a:ext uri="{FF2B5EF4-FFF2-40B4-BE49-F238E27FC236}">
              <a16:creationId xmlns:a16="http://schemas.microsoft.com/office/drawing/2014/main" id="{7863F93D-7373-4CBC-8AA9-76CE03FF55B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64" name="Text Box 1">
          <a:extLst>
            <a:ext uri="{FF2B5EF4-FFF2-40B4-BE49-F238E27FC236}">
              <a16:creationId xmlns:a16="http://schemas.microsoft.com/office/drawing/2014/main" id="{3D04263C-FCAE-41D3-9AA4-53022819D3F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65" name="Text Box 1">
          <a:extLst>
            <a:ext uri="{FF2B5EF4-FFF2-40B4-BE49-F238E27FC236}">
              <a16:creationId xmlns:a16="http://schemas.microsoft.com/office/drawing/2014/main" id="{A77A6C13-CDAF-433F-A05B-2C2CF96F6A2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66" name="Text Box 1">
          <a:extLst>
            <a:ext uri="{FF2B5EF4-FFF2-40B4-BE49-F238E27FC236}">
              <a16:creationId xmlns:a16="http://schemas.microsoft.com/office/drawing/2014/main" id="{1D57C3B1-9C5D-47D2-96DC-F4CFCA6559B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67" name="Text Box 1">
          <a:extLst>
            <a:ext uri="{FF2B5EF4-FFF2-40B4-BE49-F238E27FC236}">
              <a16:creationId xmlns:a16="http://schemas.microsoft.com/office/drawing/2014/main" id="{07746DC1-201B-4605-9C2D-602588B35A4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68" name="Text Box 1">
          <a:extLst>
            <a:ext uri="{FF2B5EF4-FFF2-40B4-BE49-F238E27FC236}">
              <a16:creationId xmlns:a16="http://schemas.microsoft.com/office/drawing/2014/main" id="{9561054F-A2BC-4B84-B342-C14AADFD69A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69" name="Text Box 1">
          <a:extLst>
            <a:ext uri="{FF2B5EF4-FFF2-40B4-BE49-F238E27FC236}">
              <a16:creationId xmlns:a16="http://schemas.microsoft.com/office/drawing/2014/main" id="{7B08A29D-C277-4BE0-BA3E-B69A59C1F5A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70" name="Text Box 1">
          <a:extLst>
            <a:ext uri="{FF2B5EF4-FFF2-40B4-BE49-F238E27FC236}">
              <a16:creationId xmlns:a16="http://schemas.microsoft.com/office/drawing/2014/main" id="{08F2D9C4-124C-41A9-9EB9-E9F2288A599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71" name="Text Box 1">
          <a:extLst>
            <a:ext uri="{FF2B5EF4-FFF2-40B4-BE49-F238E27FC236}">
              <a16:creationId xmlns:a16="http://schemas.microsoft.com/office/drawing/2014/main" id="{815DA764-B78D-4CE3-9A4E-3BF544444DC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72" name="Text Box 1">
          <a:extLst>
            <a:ext uri="{FF2B5EF4-FFF2-40B4-BE49-F238E27FC236}">
              <a16:creationId xmlns:a16="http://schemas.microsoft.com/office/drawing/2014/main" id="{8B592472-C96D-432D-819F-92363550F8E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73" name="Text Box 1">
          <a:extLst>
            <a:ext uri="{FF2B5EF4-FFF2-40B4-BE49-F238E27FC236}">
              <a16:creationId xmlns:a16="http://schemas.microsoft.com/office/drawing/2014/main" id="{7191897B-5C0B-4177-9EB0-6FE128A06AC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74" name="Text Box 1">
          <a:extLst>
            <a:ext uri="{FF2B5EF4-FFF2-40B4-BE49-F238E27FC236}">
              <a16:creationId xmlns:a16="http://schemas.microsoft.com/office/drawing/2014/main" id="{B9ACC393-9821-4DE0-A777-3C1CD62E9836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75" name="Text Box 1">
          <a:extLst>
            <a:ext uri="{FF2B5EF4-FFF2-40B4-BE49-F238E27FC236}">
              <a16:creationId xmlns:a16="http://schemas.microsoft.com/office/drawing/2014/main" id="{D71098DF-04DA-4C89-A2DC-B905A6A0CA0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76" name="Text Box 1">
          <a:extLst>
            <a:ext uri="{FF2B5EF4-FFF2-40B4-BE49-F238E27FC236}">
              <a16:creationId xmlns:a16="http://schemas.microsoft.com/office/drawing/2014/main" id="{C294D733-07FA-4B57-99B0-6406C92C240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77" name="Text Box 1">
          <a:extLst>
            <a:ext uri="{FF2B5EF4-FFF2-40B4-BE49-F238E27FC236}">
              <a16:creationId xmlns:a16="http://schemas.microsoft.com/office/drawing/2014/main" id="{39E394C5-C8CB-4D7B-9CB5-92B253735E4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78" name="Text Box 1">
          <a:extLst>
            <a:ext uri="{FF2B5EF4-FFF2-40B4-BE49-F238E27FC236}">
              <a16:creationId xmlns:a16="http://schemas.microsoft.com/office/drawing/2014/main" id="{B80285A1-EA1E-4320-A30D-010F69D1601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79" name="Text Box 1">
          <a:extLst>
            <a:ext uri="{FF2B5EF4-FFF2-40B4-BE49-F238E27FC236}">
              <a16:creationId xmlns:a16="http://schemas.microsoft.com/office/drawing/2014/main" id="{340FE806-7F42-41CE-82DF-EF747608767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80" name="Text Box 1">
          <a:extLst>
            <a:ext uri="{FF2B5EF4-FFF2-40B4-BE49-F238E27FC236}">
              <a16:creationId xmlns:a16="http://schemas.microsoft.com/office/drawing/2014/main" id="{1D143AFE-8BA5-4D74-AFD7-57483FBFEF3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81" name="Text Box 1">
          <a:extLst>
            <a:ext uri="{FF2B5EF4-FFF2-40B4-BE49-F238E27FC236}">
              <a16:creationId xmlns:a16="http://schemas.microsoft.com/office/drawing/2014/main" id="{EE434447-809B-4944-92E1-298E651343D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82" name="Text Box 1">
          <a:extLst>
            <a:ext uri="{FF2B5EF4-FFF2-40B4-BE49-F238E27FC236}">
              <a16:creationId xmlns:a16="http://schemas.microsoft.com/office/drawing/2014/main" id="{3E24DB71-859D-4737-B786-B6D2CA1C215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83" name="Text Box 1">
          <a:extLst>
            <a:ext uri="{FF2B5EF4-FFF2-40B4-BE49-F238E27FC236}">
              <a16:creationId xmlns:a16="http://schemas.microsoft.com/office/drawing/2014/main" id="{F043A7C6-003B-4C36-AF29-695A135FC3E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84" name="Text Box 1">
          <a:extLst>
            <a:ext uri="{FF2B5EF4-FFF2-40B4-BE49-F238E27FC236}">
              <a16:creationId xmlns:a16="http://schemas.microsoft.com/office/drawing/2014/main" id="{823A1B67-D859-4796-BA82-107A2D45826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85" name="Text Box 1">
          <a:extLst>
            <a:ext uri="{FF2B5EF4-FFF2-40B4-BE49-F238E27FC236}">
              <a16:creationId xmlns:a16="http://schemas.microsoft.com/office/drawing/2014/main" id="{9498D734-A252-44B6-A609-D6079284551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86" name="Text Box 1">
          <a:extLst>
            <a:ext uri="{FF2B5EF4-FFF2-40B4-BE49-F238E27FC236}">
              <a16:creationId xmlns:a16="http://schemas.microsoft.com/office/drawing/2014/main" id="{41595EA3-F2B8-4C1B-9B29-6D7F4F839EE9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87" name="Text Box 1">
          <a:extLst>
            <a:ext uri="{FF2B5EF4-FFF2-40B4-BE49-F238E27FC236}">
              <a16:creationId xmlns:a16="http://schemas.microsoft.com/office/drawing/2014/main" id="{A69C8F8D-F678-485B-9D05-AB3F52CEDD0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88" name="Text Box 1">
          <a:extLst>
            <a:ext uri="{FF2B5EF4-FFF2-40B4-BE49-F238E27FC236}">
              <a16:creationId xmlns:a16="http://schemas.microsoft.com/office/drawing/2014/main" id="{D8D1FDAB-4667-44A8-8394-CAC5283AF97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89" name="Text Box 1">
          <a:extLst>
            <a:ext uri="{FF2B5EF4-FFF2-40B4-BE49-F238E27FC236}">
              <a16:creationId xmlns:a16="http://schemas.microsoft.com/office/drawing/2014/main" id="{90A91EAF-E948-4D40-82EF-F29D8984E5F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90" name="Text Box 1">
          <a:extLst>
            <a:ext uri="{FF2B5EF4-FFF2-40B4-BE49-F238E27FC236}">
              <a16:creationId xmlns:a16="http://schemas.microsoft.com/office/drawing/2014/main" id="{2E1E4946-887B-4881-9242-358A4C1D090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91" name="Text Box 1">
          <a:extLst>
            <a:ext uri="{FF2B5EF4-FFF2-40B4-BE49-F238E27FC236}">
              <a16:creationId xmlns:a16="http://schemas.microsoft.com/office/drawing/2014/main" id="{EB177129-BF18-46B1-B327-DFF4C817112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92" name="Text Box 1">
          <a:extLst>
            <a:ext uri="{FF2B5EF4-FFF2-40B4-BE49-F238E27FC236}">
              <a16:creationId xmlns:a16="http://schemas.microsoft.com/office/drawing/2014/main" id="{6703A8E5-3F5F-414A-B148-981613C8B94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93" name="Text Box 1">
          <a:extLst>
            <a:ext uri="{FF2B5EF4-FFF2-40B4-BE49-F238E27FC236}">
              <a16:creationId xmlns:a16="http://schemas.microsoft.com/office/drawing/2014/main" id="{BDE6212E-C0A9-4257-B635-14E39532C3A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94" name="Text Box 1">
          <a:extLst>
            <a:ext uri="{FF2B5EF4-FFF2-40B4-BE49-F238E27FC236}">
              <a16:creationId xmlns:a16="http://schemas.microsoft.com/office/drawing/2014/main" id="{5766E711-C2AB-4C46-945C-FDB0BA4A80E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95" name="Text Box 1">
          <a:extLst>
            <a:ext uri="{FF2B5EF4-FFF2-40B4-BE49-F238E27FC236}">
              <a16:creationId xmlns:a16="http://schemas.microsoft.com/office/drawing/2014/main" id="{5F50AC3E-0AB0-4ADF-A3F1-A8E83835392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396" name="Text Box 1">
          <a:extLst>
            <a:ext uri="{FF2B5EF4-FFF2-40B4-BE49-F238E27FC236}">
              <a16:creationId xmlns:a16="http://schemas.microsoft.com/office/drawing/2014/main" id="{4F362EA7-6EC6-4D29-9DB1-D05E5A971667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97" name="Text Box 1">
          <a:extLst>
            <a:ext uri="{FF2B5EF4-FFF2-40B4-BE49-F238E27FC236}">
              <a16:creationId xmlns:a16="http://schemas.microsoft.com/office/drawing/2014/main" id="{B28C5A2D-1AEC-47C3-89CC-4CE6C0B1CFA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398" name="Text Box 1">
          <a:extLst>
            <a:ext uri="{FF2B5EF4-FFF2-40B4-BE49-F238E27FC236}">
              <a16:creationId xmlns:a16="http://schemas.microsoft.com/office/drawing/2014/main" id="{54B187E2-6C46-426C-9275-128C5A239B1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399" name="Text Box 1">
          <a:extLst>
            <a:ext uri="{FF2B5EF4-FFF2-40B4-BE49-F238E27FC236}">
              <a16:creationId xmlns:a16="http://schemas.microsoft.com/office/drawing/2014/main" id="{07DF720B-CE62-4CB1-97C3-A3B8A2EB439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00" name="Text Box 1">
          <a:extLst>
            <a:ext uri="{FF2B5EF4-FFF2-40B4-BE49-F238E27FC236}">
              <a16:creationId xmlns:a16="http://schemas.microsoft.com/office/drawing/2014/main" id="{30D70AC6-532C-4EBF-9DAC-8545D7E2E88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01" name="Text Box 1">
          <a:extLst>
            <a:ext uri="{FF2B5EF4-FFF2-40B4-BE49-F238E27FC236}">
              <a16:creationId xmlns:a16="http://schemas.microsoft.com/office/drawing/2014/main" id="{352F1771-FC63-44CD-A2D4-6A98E5A7BDA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02" name="Text Box 1">
          <a:extLst>
            <a:ext uri="{FF2B5EF4-FFF2-40B4-BE49-F238E27FC236}">
              <a16:creationId xmlns:a16="http://schemas.microsoft.com/office/drawing/2014/main" id="{E7EF5795-35D9-4CC7-A5A4-1C0A819F29C7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03" name="Text Box 1">
          <a:extLst>
            <a:ext uri="{FF2B5EF4-FFF2-40B4-BE49-F238E27FC236}">
              <a16:creationId xmlns:a16="http://schemas.microsoft.com/office/drawing/2014/main" id="{5E1E046D-4BAD-486C-839E-F607F03EE3D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04" name="Text Box 1">
          <a:extLst>
            <a:ext uri="{FF2B5EF4-FFF2-40B4-BE49-F238E27FC236}">
              <a16:creationId xmlns:a16="http://schemas.microsoft.com/office/drawing/2014/main" id="{B76FEACA-8D45-433C-B49D-5A198427F18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05" name="Text Box 1">
          <a:extLst>
            <a:ext uri="{FF2B5EF4-FFF2-40B4-BE49-F238E27FC236}">
              <a16:creationId xmlns:a16="http://schemas.microsoft.com/office/drawing/2014/main" id="{72DB689C-3CB6-44E9-92F2-186D3BD1E65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06" name="Text Box 1">
          <a:extLst>
            <a:ext uri="{FF2B5EF4-FFF2-40B4-BE49-F238E27FC236}">
              <a16:creationId xmlns:a16="http://schemas.microsoft.com/office/drawing/2014/main" id="{6A90E734-7C3D-4F7E-A957-CD588A79839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07" name="Text Box 1">
          <a:extLst>
            <a:ext uri="{FF2B5EF4-FFF2-40B4-BE49-F238E27FC236}">
              <a16:creationId xmlns:a16="http://schemas.microsoft.com/office/drawing/2014/main" id="{A346D078-9C38-4E24-8757-A94A554C50A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08" name="Text Box 1">
          <a:extLst>
            <a:ext uri="{FF2B5EF4-FFF2-40B4-BE49-F238E27FC236}">
              <a16:creationId xmlns:a16="http://schemas.microsoft.com/office/drawing/2014/main" id="{8B188E7E-F3A3-4B02-8309-2B89E75554CB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09" name="Text Box 1">
          <a:extLst>
            <a:ext uri="{FF2B5EF4-FFF2-40B4-BE49-F238E27FC236}">
              <a16:creationId xmlns:a16="http://schemas.microsoft.com/office/drawing/2014/main" id="{6AF6FBC6-6346-4595-9559-32B93E78DFA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10" name="Text Box 1">
          <a:extLst>
            <a:ext uri="{FF2B5EF4-FFF2-40B4-BE49-F238E27FC236}">
              <a16:creationId xmlns:a16="http://schemas.microsoft.com/office/drawing/2014/main" id="{7C09909C-A19C-424D-BDFA-47C4F2D59B35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11" name="Text Box 1">
          <a:extLst>
            <a:ext uri="{FF2B5EF4-FFF2-40B4-BE49-F238E27FC236}">
              <a16:creationId xmlns:a16="http://schemas.microsoft.com/office/drawing/2014/main" id="{9DCBAF9D-1AA9-42E3-873B-27DED6F5BF3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12" name="Text Box 1">
          <a:extLst>
            <a:ext uri="{FF2B5EF4-FFF2-40B4-BE49-F238E27FC236}">
              <a16:creationId xmlns:a16="http://schemas.microsoft.com/office/drawing/2014/main" id="{B3526A8D-AF01-4C9D-BD6E-B6087B335098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13" name="Text Box 1">
          <a:extLst>
            <a:ext uri="{FF2B5EF4-FFF2-40B4-BE49-F238E27FC236}">
              <a16:creationId xmlns:a16="http://schemas.microsoft.com/office/drawing/2014/main" id="{32F671EC-5431-454C-9369-6C2732E4505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14" name="Text Box 1">
          <a:extLst>
            <a:ext uri="{FF2B5EF4-FFF2-40B4-BE49-F238E27FC236}">
              <a16:creationId xmlns:a16="http://schemas.microsoft.com/office/drawing/2014/main" id="{86AAE66B-0161-444B-BE5B-221C4D1B393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15" name="Text Box 1">
          <a:extLst>
            <a:ext uri="{FF2B5EF4-FFF2-40B4-BE49-F238E27FC236}">
              <a16:creationId xmlns:a16="http://schemas.microsoft.com/office/drawing/2014/main" id="{ADF583E4-8AA4-40B2-AB29-A30F3589CB6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16" name="Text Box 1">
          <a:extLst>
            <a:ext uri="{FF2B5EF4-FFF2-40B4-BE49-F238E27FC236}">
              <a16:creationId xmlns:a16="http://schemas.microsoft.com/office/drawing/2014/main" id="{78644B92-9A1F-4F7A-B7B1-BE9C19F22F17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17" name="Text Box 1">
          <a:extLst>
            <a:ext uri="{FF2B5EF4-FFF2-40B4-BE49-F238E27FC236}">
              <a16:creationId xmlns:a16="http://schemas.microsoft.com/office/drawing/2014/main" id="{14C16149-CF31-420A-9720-0E362610AEA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18" name="Text Box 1">
          <a:extLst>
            <a:ext uri="{FF2B5EF4-FFF2-40B4-BE49-F238E27FC236}">
              <a16:creationId xmlns:a16="http://schemas.microsoft.com/office/drawing/2014/main" id="{412DA7F7-F43B-4813-AA30-DF42408199A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19" name="Text Box 1">
          <a:extLst>
            <a:ext uri="{FF2B5EF4-FFF2-40B4-BE49-F238E27FC236}">
              <a16:creationId xmlns:a16="http://schemas.microsoft.com/office/drawing/2014/main" id="{6BF0188F-CC74-438D-B389-FD13D61F637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20" name="Text Box 1">
          <a:extLst>
            <a:ext uri="{FF2B5EF4-FFF2-40B4-BE49-F238E27FC236}">
              <a16:creationId xmlns:a16="http://schemas.microsoft.com/office/drawing/2014/main" id="{1D100ED6-937E-49B1-A9CD-55075B73E94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21" name="Text Box 1">
          <a:extLst>
            <a:ext uri="{FF2B5EF4-FFF2-40B4-BE49-F238E27FC236}">
              <a16:creationId xmlns:a16="http://schemas.microsoft.com/office/drawing/2014/main" id="{293C9465-2CFD-4A0F-84ED-1463B1CC921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22" name="Text Box 1">
          <a:extLst>
            <a:ext uri="{FF2B5EF4-FFF2-40B4-BE49-F238E27FC236}">
              <a16:creationId xmlns:a16="http://schemas.microsoft.com/office/drawing/2014/main" id="{312D9980-2F71-4E2E-A50C-8635BEE2A4F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23" name="Text Box 1">
          <a:extLst>
            <a:ext uri="{FF2B5EF4-FFF2-40B4-BE49-F238E27FC236}">
              <a16:creationId xmlns:a16="http://schemas.microsoft.com/office/drawing/2014/main" id="{195DB9E1-412F-469D-AAD9-AAC9E1FD7DD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24" name="Text Box 1">
          <a:extLst>
            <a:ext uri="{FF2B5EF4-FFF2-40B4-BE49-F238E27FC236}">
              <a16:creationId xmlns:a16="http://schemas.microsoft.com/office/drawing/2014/main" id="{E3687129-0AC5-469A-810F-706BD223491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25" name="Text Box 1">
          <a:extLst>
            <a:ext uri="{FF2B5EF4-FFF2-40B4-BE49-F238E27FC236}">
              <a16:creationId xmlns:a16="http://schemas.microsoft.com/office/drawing/2014/main" id="{B30AB536-C93E-44DE-954D-1E012F70FC3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26" name="Text Box 1">
          <a:extLst>
            <a:ext uri="{FF2B5EF4-FFF2-40B4-BE49-F238E27FC236}">
              <a16:creationId xmlns:a16="http://schemas.microsoft.com/office/drawing/2014/main" id="{D049CEC6-1684-4C8C-8415-3FA2E496085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27" name="Text Box 1">
          <a:extLst>
            <a:ext uri="{FF2B5EF4-FFF2-40B4-BE49-F238E27FC236}">
              <a16:creationId xmlns:a16="http://schemas.microsoft.com/office/drawing/2014/main" id="{FECCFC2C-C2B0-40AA-9CAC-00988362DDF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28" name="Text Box 1">
          <a:extLst>
            <a:ext uri="{FF2B5EF4-FFF2-40B4-BE49-F238E27FC236}">
              <a16:creationId xmlns:a16="http://schemas.microsoft.com/office/drawing/2014/main" id="{77887363-BF91-4CF2-A465-52830639538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29" name="Text Box 1">
          <a:extLst>
            <a:ext uri="{FF2B5EF4-FFF2-40B4-BE49-F238E27FC236}">
              <a16:creationId xmlns:a16="http://schemas.microsoft.com/office/drawing/2014/main" id="{A5E0CEAB-B07F-4D86-83FB-54A4C2DA2E2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30" name="Text Box 1">
          <a:extLst>
            <a:ext uri="{FF2B5EF4-FFF2-40B4-BE49-F238E27FC236}">
              <a16:creationId xmlns:a16="http://schemas.microsoft.com/office/drawing/2014/main" id="{B8847C98-E7E5-4782-8911-96AEF292A14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31" name="Text Box 1">
          <a:extLst>
            <a:ext uri="{FF2B5EF4-FFF2-40B4-BE49-F238E27FC236}">
              <a16:creationId xmlns:a16="http://schemas.microsoft.com/office/drawing/2014/main" id="{CE6663B4-4A00-420E-BD71-4E6E8C75A52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32" name="Text Box 1">
          <a:extLst>
            <a:ext uri="{FF2B5EF4-FFF2-40B4-BE49-F238E27FC236}">
              <a16:creationId xmlns:a16="http://schemas.microsoft.com/office/drawing/2014/main" id="{ED72A064-A5FE-447F-B828-79EB8012335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33" name="Text Box 1">
          <a:extLst>
            <a:ext uri="{FF2B5EF4-FFF2-40B4-BE49-F238E27FC236}">
              <a16:creationId xmlns:a16="http://schemas.microsoft.com/office/drawing/2014/main" id="{63E4756C-E464-4D6C-872F-47DA9B90CD6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34" name="Text Box 1">
          <a:extLst>
            <a:ext uri="{FF2B5EF4-FFF2-40B4-BE49-F238E27FC236}">
              <a16:creationId xmlns:a16="http://schemas.microsoft.com/office/drawing/2014/main" id="{B5CA76D8-5992-467B-8CB8-12017FDD1866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35" name="Text Box 1">
          <a:extLst>
            <a:ext uri="{FF2B5EF4-FFF2-40B4-BE49-F238E27FC236}">
              <a16:creationId xmlns:a16="http://schemas.microsoft.com/office/drawing/2014/main" id="{9828A379-5BB4-47EA-95BB-77CCC121F1A3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36" name="Text Box 1">
          <a:extLst>
            <a:ext uri="{FF2B5EF4-FFF2-40B4-BE49-F238E27FC236}">
              <a16:creationId xmlns:a16="http://schemas.microsoft.com/office/drawing/2014/main" id="{7F54A27F-521C-419C-AF93-1882A85D305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37" name="Text Box 1">
          <a:extLst>
            <a:ext uri="{FF2B5EF4-FFF2-40B4-BE49-F238E27FC236}">
              <a16:creationId xmlns:a16="http://schemas.microsoft.com/office/drawing/2014/main" id="{05A44B47-470A-4B68-B9AF-4452931F815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38" name="Text Box 1">
          <a:extLst>
            <a:ext uri="{FF2B5EF4-FFF2-40B4-BE49-F238E27FC236}">
              <a16:creationId xmlns:a16="http://schemas.microsoft.com/office/drawing/2014/main" id="{C8928E3F-2331-4770-900E-3E3019D959E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39" name="Text Box 1">
          <a:extLst>
            <a:ext uri="{FF2B5EF4-FFF2-40B4-BE49-F238E27FC236}">
              <a16:creationId xmlns:a16="http://schemas.microsoft.com/office/drawing/2014/main" id="{81D79F16-F26A-4BD5-8B08-BB479AC5223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40" name="Text Box 1">
          <a:extLst>
            <a:ext uri="{FF2B5EF4-FFF2-40B4-BE49-F238E27FC236}">
              <a16:creationId xmlns:a16="http://schemas.microsoft.com/office/drawing/2014/main" id="{990585CA-3870-4824-AFB2-08A01D844DF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41" name="Text Box 1">
          <a:extLst>
            <a:ext uri="{FF2B5EF4-FFF2-40B4-BE49-F238E27FC236}">
              <a16:creationId xmlns:a16="http://schemas.microsoft.com/office/drawing/2014/main" id="{359428E0-473C-45B1-A23D-A84DC2CE305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42" name="Text Box 1">
          <a:extLst>
            <a:ext uri="{FF2B5EF4-FFF2-40B4-BE49-F238E27FC236}">
              <a16:creationId xmlns:a16="http://schemas.microsoft.com/office/drawing/2014/main" id="{C829A437-4B3D-4B29-91CA-368EBCF6B6C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43" name="Text Box 1">
          <a:extLst>
            <a:ext uri="{FF2B5EF4-FFF2-40B4-BE49-F238E27FC236}">
              <a16:creationId xmlns:a16="http://schemas.microsoft.com/office/drawing/2014/main" id="{B31DF241-9E59-476A-B0B5-02B8C37F637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44" name="Text Box 1">
          <a:extLst>
            <a:ext uri="{FF2B5EF4-FFF2-40B4-BE49-F238E27FC236}">
              <a16:creationId xmlns:a16="http://schemas.microsoft.com/office/drawing/2014/main" id="{0C37BFE3-C9CA-443A-AD97-F0E0BCF59E9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45" name="Text Box 1">
          <a:extLst>
            <a:ext uri="{FF2B5EF4-FFF2-40B4-BE49-F238E27FC236}">
              <a16:creationId xmlns:a16="http://schemas.microsoft.com/office/drawing/2014/main" id="{D92DB6E4-FEAD-4F01-93DA-D299ECA56DE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46" name="Text Box 1">
          <a:extLst>
            <a:ext uri="{FF2B5EF4-FFF2-40B4-BE49-F238E27FC236}">
              <a16:creationId xmlns:a16="http://schemas.microsoft.com/office/drawing/2014/main" id="{6D74DCDE-5CEB-487E-8BE1-D5BBD9AF5EB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47" name="Text Box 1">
          <a:extLst>
            <a:ext uri="{FF2B5EF4-FFF2-40B4-BE49-F238E27FC236}">
              <a16:creationId xmlns:a16="http://schemas.microsoft.com/office/drawing/2014/main" id="{231533DB-A939-4D7E-829B-8F4BBAE6F1D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48" name="Text Box 1">
          <a:extLst>
            <a:ext uri="{FF2B5EF4-FFF2-40B4-BE49-F238E27FC236}">
              <a16:creationId xmlns:a16="http://schemas.microsoft.com/office/drawing/2014/main" id="{C3892655-33F3-42AB-AB37-13538178D6F1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49" name="Text Box 1">
          <a:extLst>
            <a:ext uri="{FF2B5EF4-FFF2-40B4-BE49-F238E27FC236}">
              <a16:creationId xmlns:a16="http://schemas.microsoft.com/office/drawing/2014/main" id="{608834DE-C36B-4978-90FC-02EEC2E672BE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50" name="Text Box 1">
          <a:extLst>
            <a:ext uri="{FF2B5EF4-FFF2-40B4-BE49-F238E27FC236}">
              <a16:creationId xmlns:a16="http://schemas.microsoft.com/office/drawing/2014/main" id="{1F7B13BC-4834-4B59-8B3A-6D74EC7770B3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51" name="Text Box 1">
          <a:extLst>
            <a:ext uri="{FF2B5EF4-FFF2-40B4-BE49-F238E27FC236}">
              <a16:creationId xmlns:a16="http://schemas.microsoft.com/office/drawing/2014/main" id="{3B536115-AB25-4E3B-AFE6-CFA4DDB37CE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52" name="Text Box 1">
          <a:extLst>
            <a:ext uri="{FF2B5EF4-FFF2-40B4-BE49-F238E27FC236}">
              <a16:creationId xmlns:a16="http://schemas.microsoft.com/office/drawing/2014/main" id="{9EBCF4C3-CAE7-489A-AF0E-A433EFA864C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53" name="Text Box 1">
          <a:extLst>
            <a:ext uri="{FF2B5EF4-FFF2-40B4-BE49-F238E27FC236}">
              <a16:creationId xmlns:a16="http://schemas.microsoft.com/office/drawing/2014/main" id="{B1006A39-0FF0-4AEA-B964-B31C6F85703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54" name="Text Box 1">
          <a:extLst>
            <a:ext uri="{FF2B5EF4-FFF2-40B4-BE49-F238E27FC236}">
              <a16:creationId xmlns:a16="http://schemas.microsoft.com/office/drawing/2014/main" id="{94F1E11A-6F7B-4ABB-AFB8-F0AA59C560B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55" name="Text Box 1">
          <a:extLst>
            <a:ext uri="{FF2B5EF4-FFF2-40B4-BE49-F238E27FC236}">
              <a16:creationId xmlns:a16="http://schemas.microsoft.com/office/drawing/2014/main" id="{77057049-AA64-4A70-981D-553AD0120C3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56" name="Text Box 1">
          <a:extLst>
            <a:ext uri="{FF2B5EF4-FFF2-40B4-BE49-F238E27FC236}">
              <a16:creationId xmlns:a16="http://schemas.microsoft.com/office/drawing/2014/main" id="{1CF2E923-80B4-4766-8569-D22BF7012233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57" name="Text Box 1">
          <a:extLst>
            <a:ext uri="{FF2B5EF4-FFF2-40B4-BE49-F238E27FC236}">
              <a16:creationId xmlns:a16="http://schemas.microsoft.com/office/drawing/2014/main" id="{E1B370C5-70F8-4B82-AEFE-648F3852EB3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58" name="Text Box 1">
          <a:extLst>
            <a:ext uri="{FF2B5EF4-FFF2-40B4-BE49-F238E27FC236}">
              <a16:creationId xmlns:a16="http://schemas.microsoft.com/office/drawing/2014/main" id="{18D77D87-3F1D-48FA-AB6B-1A523F0C60FE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59" name="Text Box 1">
          <a:extLst>
            <a:ext uri="{FF2B5EF4-FFF2-40B4-BE49-F238E27FC236}">
              <a16:creationId xmlns:a16="http://schemas.microsoft.com/office/drawing/2014/main" id="{8D1DA0E8-6023-47A3-BCBD-896531C8255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60" name="Text Box 1">
          <a:extLst>
            <a:ext uri="{FF2B5EF4-FFF2-40B4-BE49-F238E27FC236}">
              <a16:creationId xmlns:a16="http://schemas.microsoft.com/office/drawing/2014/main" id="{8BA6A43B-9B59-46DE-8EB3-46765FE3EAB2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61" name="Text Box 1">
          <a:extLst>
            <a:ext uri="{FF2B5EF4-FFF2-40B4-BE49-F238E27FC236}">
              <a16:creationId xmlns:a16="http://schemas.microsoft.com/office/drawing/2014/main" id="{7620F011-9594-4ACE-9A19-A0FA53E2387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62" name="Text Box 1">
          <a:extLst>
            <a:ext uri="{FF2B5EF4-FFF2-40B4-BE49-F238E27FC236}">
              <a16:creationId xmlns:a16="http://schemas.microsoft.com/office/drawing/2014/main" id="{04AAFCE8-C21C-4D55-B1FC-3BBF945C8B50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63" name="Text Box 1">
          <a:extLst>
            <a:ext uri="{FF2B5EF4-FFF2-40B4-BE49-F238E27FC236}">
              <a16:creationId xmlns:a16="http://schemas.microsoft.com/office/drawing/2014/main" id="{31035577-D581-4A3E-933B-34171AE0969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64" name="Text Box 1">
          <a:extLst>
            <a:ext uri="{FF2B5EF4-FFF2-40B4-BE49-F238E27FC236}">
              <a16:creationId xmlns:a16="http://schemas.microsoft.com/office/drawing/2014/main" id="{490CDF81-50BF-43C6-AE02-1F29F180686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65" name="Text Box 1">
          <a:extLst>
            <a:ext uri="{FF2B5EF4-FFF2-40B4-BE49-F238E27FC236}">
              <a16:creationId xmlns:a16="http://schemas.microsoft.com/office/drawing/2014/main" id="{04141197-47AD-41C8-BF81-9144833895B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66" name="Text Box 1">
          <a:extLst>
            <a:ext uri="{FF2B5EF4-FFF2-40B4-BE49-F238E27FC236}">
              <a16:creationId xmlns:a16="http://schemas.microsoft.com/office/drawing/2014/main" id="{E54809F9-795D-4EEF-8396-9C12918A199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67" name="Text Box 1">
          <a:extLst>
            <a:ext uri="{FF2B5EF4-FFF2-40B4-BE49-F238E27FC236}">
              <a16:creationId xmlns:a16="http://schemas.microsoft.com/office/drawing/2014/main" id="{D75536CC-C8E4-4DB4-8186-39455559251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68" name="Text Box 1">
          <a:extLst>
            <a:ext uri="{FF2B5EF4-FFF2-40B4-BE49-F238E27FC236}">
              <a16:creationId xmlns:a16="http://schemas.microsoft.com/office/drawing/2014/main" id="{8E25CD91-20F0-400B-B4B3-52EFB2F1136F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69" name="Text Box 1">
          <a:extLst>
            <a:ext uri="{FF2B5EF4-FFF2-40B4-BE49-F238E27FC236}">
              <a16:creationId xmlns:a16="http://schemas.microsoft.com/office/drawing/2014/main" id="{54899C7D-1492-4367-9ECF-32C25306E51B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70" name="Text Box 1">
          <a:extLst>
            <a:ext uri="{FF2B5EF4-FFF2-40B4-BE49-F238E27FC236}">
              <a16:creationId xmlns:a16="http://schemas.microsoft.com/office/drawing/2014/main" id="{8CAB437A-9EC7-4883-B094-74FE8142AF2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71" name="Text Box 1">
          <a:extLst>
            <a:ext uri="{FF2B5EF4-FFF2-40B4-BE49-F238E27FC236}">
              <a16:creationId xmlns:a16="http://schemas.microsoft.com/office/drawing/2014/main" id="{1113153B-D30E-49A6-ADD9-C7BE59629DAD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72" name="Text Box 1">
          <a:extLst>
            <a:ext uri="{FF2B5EF4-FFF2-40B4-BE49-F238E27FC236}">
              <a16:creationId xmlns:a16="http://schemas.microsoft.com/office/drawing/2014/main" id="{92A3B0F7-5358-43CE-BE87-CDA4BAB30F4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73" name="Text Box 1">
          <a:extLst>
            <a:ext uri="{FF2B5EF4-FFF2-40B4-BE49-F238E27FC236}">
              <a16:creationId xmlns:a16="http://schemas.microsoft.com/office/drawing/2014/main" id="{BDB9EEE6-2D71-4D78-A5FB-39DE4274976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74" name="Text Box 1">
          <a:extLst>
            <a:ext uri="{FF2B5EF4-FFF2-40B4-BE49-F238E27FC236}">
              <a16:creationId xmlns:a16="http://schemas.microsoft.com/office/drawing/2014/main" id="{C7397F22-FB9F-48CE-BB31-30784D9315F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75" name="Text Box 1">
          <a:extLst>
            <a:ext uri="{FF2B5EF4-FFF2-40B4-BE49-F238E27FC236}">
              <a16:creationId xmlns:a16="http://schemas.microsoft.com/office/drawing/2014/main" id="{FDFF4732-30B2-437F-9828-A5A897BD37F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76" name="Text Box 1">
          <a:extLst>
            <a:ext uri="{FF2B5EF4-FFF2-40B4-BE49-F238E27FC236}">
              <a16:creationId xmlns:a16="http://schemas.microsoft.com/office/drawing/2014/main" id="{C0E2FAE0-A8DF-4C18-98E9-76B7B0B2DAE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77" name="Text Box 1">
          <a:extLst>
            <a:ext uri="{FF2B5EF4-FFF2-40B4-BE49-F238E27FC236}">
              <a16:creationId xmlns:a16="http://schemas.microsoft.com/office/drawing/2014/main" id="{2E9B10B5-14B6-4CC4-8050-95151FB9B6C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78" name="Text Box 1">
          <a:extLst>
            <a:ext uri="{FF2B5EF4-FFF2-40B4-BE49-F238E27FC236}">
              <a16:creationId xmlns:a16="http://schemas.microsoft.com/office/drawing/2014/main" id="{61DD0B30-904C-4A04-A010-DFECC6A22FD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79" name="Text Box 1">
          <a:extLst>
            <a:ext uri="{FF2B5EF4-FFF2-40B4-BE49-F238E27FC236}">
              <a16:creationId xmlns:a16="http://schemas.microsoft.com/office/drawing/2014/main" id="{73B93406-0C4A-42CA-86AF-163E0D9F091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80" name="Text Box 1">
          <a:extLst>
            <a:ext uri="{FF2B5EF4-FFF2-40B4-BE49-F238E27FC236}">
              <a16:creationId xmlns:a16="http://schemas.microsoft.com/office/drawing/2014/main" id="{8F857CE6-1F96-4D46-AADF-397CBED3221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81" name="Text Box 1">
          <a:extLst>
            <a:ext uri="{FF2B5EF4-FFF2-40B4-BE49-F238E27FC236}">
              <a16:creationId xmlns:a16="http://schemas.microsoft.com/office/drawing/2014/main" id="{5D0F81A7-54F3-48FC-98CB-AF5723CB715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82" name="Text Box 1">
          <a:extLst>
            <a:ext uri="{FF2B5EF4-FFF2-40B4-BE49-F238E27FC236}">
              <a16:creationId xmlns:a16="http://schemas.microsoft.com/office/drawing/2014/main" id="{5A92A53A-EC8B-4BAD-ADAD-245F18700547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83" name="Text Box 1">
          <a:extLst>
            <a:ext uri="{FF2B5EF4-FFF2-40B4-BE49-F238E27FC236}">
              <a16:creationId xmlns:a16="http://schemas.microsoft.com/office/drawing/2014/main" id="{3FCD03CC-C889-4DFB-9B16-B84D0374B4A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84" name="Text Box 1">
          <a:extLst>
            <a:ext uri="{FF2B5EF4-FFF2-40B4-BE49-F238E27FC236}">
              <a16:creationId xmlns:a16="http://schemas.microsoft.com/office/drawing/2014/main" id="{5EBCF2EC-E4A3-4051-A805-AF8E1D7EB9C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85" name="Text Box 1">
          <a:extLst>
            <a:ext uri="{FF2B5EF4-FFF2-40B4-BE49-F238E27FC236}">
              <a16:creationId xmlns:a16="http://schemas.microsoft.com/office/drawing/2014/main" id="{F2DACA58-1B89-4CA0-BEC8-F8E6961DA24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86" name="Text Box 1">
          <a:extLst>
            <a:ext uri="{FF2B5EF4-FFF2-40B4-BE49-F238E27FC236}">
              <a16:creationId xmlns:a16="http://schemas.microsoft.com/office/drawing/2014/main" id="{65617F2C-95D5-4FF5-B3B1-EF5F48D6602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87" name="Text Box 1">
          <a:extLst>
            <a:ext uri="{FF2B5EF4-FFF2-40B4-BE49-F238E27FC236}">
              <a16:creationId xmlns:a16="http://schemas.microsoft.com/office/drawing/2014/main" id="{FC31770B-D5F2-4AA6-96C3-665AADD6B4D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88" name="Text Box 1">
          <a:extLst>
            <a:ext uri="{FF2B5EF4-FFF2-40B4-BE49-F238E27FC236}">
              <a16:creationId xmlns:a16="http://schemas.microsoft.com/office/drawing/2014/main" id="{406AC998-C0A9-4D3E-8C03-B734202E50FA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89" name="Text Box 1">
          <a:extLst>
            <a:ext uri="{FF2B5EF4-FFF2-40B4-BE49-F238E27FC236}">
              <a16:creationId xmlns:a16="http://schemas.microsoft.com/office/drawing/2014/main" id="{872FEF07-A071-4D1A-9778-4099DBF3725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90" name="Text Box 1">
          <a:extLst>
            <a:ext uri="{FF2B5EF4-FFF2-40B4-BE49-F238E27FC236}">
              <a16:creationId xmlns:a16="http://schemas.microsoft.com/office/drawing/2014/main" id="{75AFCA80-D660-48B7-B1E9-6489B49E3A7A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91" name="Text Box 1">
          <a:extLst>
            <a:ext uri="{FF2B5EF4-FFF2-40B4-BE49-F238E27FC236}">
              <a16:creationId xmlns:a16="http://schemas.microsoft.com/office/drawing/2014/main" id="{2955A153-59E8-4A7F-889E-750319BA3E1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92" name="Text Box 1">
          <a:extLst>
            <a:ext uri="{FF2B5EF4-FFF2-40B4-BE49-F238E27FC236}">
              <a16:creationId xmlns:a16="http://schemas.microsoft.com/office/drawing/2014/main" id="{EDE38AB3-FEC1-4F23-9F94-A43A22DD114D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93" name="Text Box 1">
          <a:extLst>
            <a:ext uri="{FF2B5EF4-FFF2-40B4-BE49-F238E27FC236}">
              <a16:creationId xmlns:a16="http://schemas.microsoft.com/office/drawing/2014/main" id="{861DD6BB-30EE-4FA7-89B8-8BFA6E3B8B2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94" name="Text Box 1">
          <a:extLst>
            <a:ext uri="{FF2B5EF4-FFF2-40B4-BE49-F238E27FC236}">
              <a16:creationId xmlns:a16="http://schemas.microsoft.com/office/drawing/2014/main" id="{C22631DD-6BB1-4EEB-B7CC-68D70285D468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95" name="Text Box 1">
          <a:extLst>
            <a:ext uri="{FF2B5EF4-FFF2-40B4-BE49-F238E27FC236}">
              <a16:creationId xmlns:a16="http://schemas.microsoft.com/office/drawing/2014/main" id="{9E8C0331-DEFA-44E4-972A-F669A98FFB1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496" name="Text Box 1">
          <a:extLst>
            <a:ext uri="{FF2B5EF4-FFF2-40B4-BE49-F238E27FC236}">
              <a16:creationId xmlns:a16="http://schemas.microsoft.com/office/drawing/2014/main" id="{E36ADE8C-E51A-4714-B471-C41CE00E248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97" name="Text Box 1">
          <a:extLst>
            <a:ext uri="{FF2B5EF4-FFF2-40B4-BE49-F238E27FC236}">
              <a16:creationId xmlns:a16="http://schemas.microsoft.com/office/drawing/2014/main" id="{F110C8BC-0E61-4F45-A8F5-3B948CC90287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498" name="Text Box 1">
          <a:extLst>
            <a:ext uri="{FF2B5EF4-FFF2-40B4-BE49-F238E27FC236}">
              <a16:creationId xmlns:a16="http://schemas.microsoft.com/office/drawing/2014/main" id="{45D46D21-489D-4D80-A9F0-B2E5CD79C29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499" name="Text Box 1">
          <a:extLst>
            <a:ext uri="{FF2B5EF4-FFF2-40B4-BE49-F238E27FC236}">
              <a16:creationId xmlns:a16="http://schemas.microsoft.com/office/drawing/2014/main" id="{E394D945-1B4B-4CF7-BC00-25306B3297A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00" name="Text Box 1">
          <a:extLst>
            <a:ext uri="{FF2B5EF4-FFF2-40B4-BE49-F238E27FC236}">
              <a16:creationId xmlns:a16="http://schemas.microsoft.com/office/drawing/2014/main" id="{8D99829A-9F11-470E-B9F6-91BD056E757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01" name="Text Box 1">
          <a:extLst>
            <a:ext uri="{FF2B5EF4-FFF2-40B4-BE49-F238E27FC236}">
              <a16:creationId xmlns:a16="http://schemas.microsoft.com/office/drawing/2014/main" id="{B0F5A255-D1D2-44C9-9798-3278EEDD5A1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02" name="Text Box 1">
          <a:extLst>
            <a:ext uri="{FF2B5EF4-FFF2-40B4-BE49-F238E27FC236}">
              <a16:creationId xmlns:a16="http://schemas.microsoft.com/office/drawing/2014/main" id="{56672FC7-FB8B-401D-AFAC-C8826666160D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03" name="Text Box 1">
          <a:extLst>
            <a:ext uri="{FF2B5EF4-FFF2-40B4-BE49-F238E27FC236}">
              <a16:creationId xmlns:a16="http://schemas.microsoft.com/office/drawing/2014/main" id="{BB124E93-35E0-496A-B16B-69BEA603DC6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04" name="Text Box 1">
          <a:extLst>
            <a:ext uri="{FF2B5EF4-FFF2-40B4-BE49-F238E27FC236}">
              <a16:creationId xmlns:a16="http://schemas.microsoft.com/office/drawing/2014/main" id="{FF849D51-43D2-4AD7-9172-77EC96E71AC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05" name="Text Box 1">
          <a:extLst>
            <a:ext uri="{FF2B5EF4-FFF2-40B4-BE49-F238E27FC236}">
              <a16:creationId xmlns:a16="http://schemas.microsoft.com/office/drawing/2014/main" id="{64B892A6-F21F-4C7C-853A-3A1F7FFD8D71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06" name="Text Box 1">
          <a:extLst>
            <a:ext uri="{FF2B5EF4-FFF2-40B4-BE49-F238E27FC236}">
              <a16:creationId xmlns:a16="http://schemas.microsoft.com/office/drawing/2014/main" id="{AF4F76FB-EEC2-4FA0-BD1F-703EB85A5D5C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07" name="Text Box 1">
          <a:extLst>
            <a:ext uri="{FF2B5EF4-FFF2-40B4-BE49-F238E27FC236}">
              <a16:creationId xmlns:a16="http://schemas.microsoft.com/office/drawing/2014/main" id="{8D487D95-10DC-4050-BD44-20D9D65A7E1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08" name="Text Box 1">
          <a:extLst>
            <a:ext uri="{FF2B5EF4-FFF2-40B4-BE49-F238E27FC236}">
              <a16:creationId xmlns:a16="http://schemas.microsoft.com/office/drawing/2014/main" id="{6B008893-4E49-4B05-92DF-05522B902F73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09" name="Text Box 1">
          <a:extLst>
            <a:ext uri="{FF2B5EF4-FFF2-40B4-BE49-F238E27FC236}">
              <a16:creationId xmlns:a16="http://schemas.microsoft.com/office/drawing/2014/main" id="{AC8521D8-50C9-4409-BB94-FD062EB4393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10" name="Text Box 1">
          <a:extLst>
            <a:ext uri="{FF2B5EF4-FFF2-40B4-BE49-F238E27FC236}">
              <a16:creationId xmlns:a16="http://schemas.microsoft.com/office/drawing/2014/main" id="{49A74CD8-8FAA-4804-A7AE-3DEC2FB95D91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11" name="Text Box 1">
          <a:extLst>
            <a:ext uri="{FF2B5EF4-FFF2-40B4-BE49-F238E27FC236}">
              <a16:creationId xmlns:a16="http://schemas.microsoft.com/office/drawing/2014/main" id="{5DC53B1C-80AC-4A59-B683-BAAED7AC6EC9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12" name="Text Box 1">
          <a:extLst>
            <a:ext uri="{FF2B5EF4-FFF2-40B4-BE49-F238E27FC236}">
              <a16:creationId xmlns:a16="http://schemas.microsoft.com/office/drawing/2014/main" id="{F398F482-0689-4A31-9160-D373473BCF55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13" name="Text Box 1">
          <a:extLst>
            <a:ext uri="{FF2B5EF4-FFF2-40B4-BE49-F238E27FC236}">
              <a16:creationId xmlns:a16="http://schemas.microsoft.com/office/drawing/2014/main" id="{DD38902F-DD8A-49F3-8DD2-8A6AA7889D8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14" name="Text Box 1">
          <a:extLst>
            <a:ext uri="{FF2B5EF4-FFF2-40B4-BE49-F238E27FC236}">
              <a16:creationId xmlns:a16="http://schemas.microsoft.com/office/drawing/2014/main" id="{6AF1BBFD-2AA8-465A-A5E2-724321E33C7B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15" name="Text Box 1">
          <a:extLst>
            <a:ext uri="{FF2B5EF4-FFF2-40B4-BE49-F238E27FC236}">
              <a16:creationId xmlns:a16="http://schemas.microsoft.com/office/drawing/2014/main" id="{A51C0BC8-2544-44B1-8D14-B02B5772B07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16" name="Text Box 1">
          <a:extLst>
            <a:ext uri="{FF2B5EF4-FFF2-40B4-BE49-F238E27FC236}">
              <a16:creationId xmlns:a16="http://schemas.microsoft.com/office/drawing/2014/main" id="{DEB42466-6C1E-4846-ACFE-975AEA2EE1C0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17" name="Text Box 1">
          <a:extLst>
            <a:ext uri="{FF2B5EF4-FFF2-40B4-BE49-F238E27FC236}">
              <a16:creationId xmlns:a16="http://schemas.microsoft.com/office/drawing/2014/main" id="{CB4B4637-1CEB-44C6-8F40-94A40A2871B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18" name="Text Box 1">
          <a:extLst>
            <a:ext uri="{FF2B5EF4-FFF2-40B4-BE49-F238E27FC236}">
              <a16:creationId xmlns:a16="http://schemas.microsoft.com/office/drawing/2014/main" id="{BB8A0C81-30A7-4401-86FF-8D4F1FF0B792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19" name="Text Box 1">
          <a:extLst>
            <a:ext uri="{FF2B5EF4-FFF2-40B4-BE49-F238E27FC236}">
              <a16:creationId xmlns:a16="http://schemas.microsoft.com/office/drawing/2014/main" id="{3D0140EF-4D9D-4218-B94C-84A2D1776E5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20" name="Text Box 1">
          <a:extLst>
            <a:ext uri="{FF2B5EF4-FFF2-40B4-BE49-F238E27FC236}">
              <a16:creationId xmlns:a16="http://schemas.microsoft.com/office/drawing/2014/main" id="{12046D1B-9388-4350-A9A4-C71AF047C5A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21" name="Text Box 1">
          <a:extLst>
            <a:ext uri="{FF2B5EF4-FFF2-40B4-BE49-F238E27FC236}">
              <a16:creationId xmlns:a16="http://schemas.microsoft.com/office/drawing/2014/main" id="{610BB816-0CAF-49E7-9BC7-6CAB6FDF8EFF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22" name="Text Box 1">
          <a:extLst>
            <a:ext uri="{FF2B5EF4-FFF2-40B4-BE49-F238E27FC236}">
              <a16:creationId xmlns:a16="http://schemas.microsoft.com/office/drawing/2014/main" id="{115B4F74-1F6A-4F22-AB0E-84ADCFEABEF7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23" name="Text Box 1">
          <a:extLst>
            <a:ext uri="{FF2B5EF4-FFF2-40B4-BE49-F238E27FC236}">
              <a16:creationId xmlns:a16="http://schemas.microsoft.com/office/drawing/2014/main" id="{52CBFAD5-FF36-42A7-8FC4-D83822C2F7D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24" name="Text Box 1">
          <a:extLst>
            <a:ext uri="{FF2B5EF4-FFF2-40B4-BE49-F238E27FC236}">
              <a16:creationId xmlns:a16="http://schemas.microsoft.com/office/drawing/2014/main" id="{7085A42F-7A52-4F82-A1E0-1D39D64CA7F4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25" name="Text Box 1">
          <a:extLst>
            <a:ext uri="{FF2B5EF4-FFF2-40B4-BE49-F238E27FC236}">
              <a16:creationId xmlns:a16="http://schemas.microsoft.com/office/drawing/2014/main" id="{0607A286-E044-4220-8877-67941312419A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26" name="Text Box 1">
          <a:extLst>
            <a:ext uri="{FF2B5EF4-FFF2-40B4-BE49-F238E27FC236}">
              <a16:creationId xmlns:a16="http://schemas.microsoft.com/office/drawing/2014/main" id="{96F8E49C-A0D6-483D-9204-6ED5BF0EDBF0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27" name="Text Box 1">
          <a:extLst>
            <a:ext uri="{FF2B5EF4-FFF2-40B4-BE49-F238E27FC236}">
              <a16:creationId xmlns:a16="http://schemas.microsoft.com/office/drawing/2014/main" id="{A7C46D1F-9C4D-413C-BAF5-A0BDFC6D4CB0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28" name="Text Box 1">
          <a:extLst>
            <a:ext uri="{FF2B5EF4-FFF2-40B4-BE49-F238E27FC236}">
              <a16:creationId xmlns:a16="http://schemas.microsoft.com/office/drawing/2014/main" id="{681C949D-0BD7-48F7-95AC-6C99048ABD29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29" name="Text Box 1">
          <a:extLst>
            <a:ext uri="{FF2B5EF4-FFF2-40B4-BE49-F238E27FC236}">
              <a16:creationId xmlns:a16="http://schemas.microsoft.com/office/drawing/2014/main" id="{1157775A-E7A8-4B3A-8377-EFD5192C5B7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30" name="Text Box 1">
          <a:extLst>
            <a:ext uri="{FF2B5EF4-FFF2-40B4-BE49-F238E27FC236}">
              <a16:creationId xmlns:a16="http://schemas.microsoft.com/office/drawing/2014/main" id="{25E6AD2F-147A-4B7C-80A8-5C6C103752D5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31" name="Text Box 1">
          <a:extLst>
            <a:ext uri="{FF2B5EF4-FFF2-40B4-BE49-F238E27FC236}">
              <a16:creationId xmlns:a16="http://schemas.microsoft.com/office/drawing/2014/main" id="{BE999B6B-5462-48CA-8823-3DB29CF50B4C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32" name="Text Box 1">
          <a:extLst>
            <a:ext uri="{FF2B5EF4-FFF2-40B4-BE49-F238E27FC236}">
              <a16:creationId xmlns:a16="http://schemas.microsoft.com/office/drawing/2014/main" id="{FECB3E9E-32DA-4EDA-B317-3313CC6F4506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33" name="Text Box 1">
          <a:extLst>
            <a:ext uri="{FF2B5EF4-FFF2-40B4-BE49-F238E27FC236}">
              <a16:creationId xmlns:a16="http://schemas.microsoft.com/office/drawing/2014/main" id="{34514527-E856-42B6-B342-E14E707A9EF2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34" name="Text Box 1">
          <a:extLst>
            <a:ext uri="{FF2B5EF4-FFF2-40B4-BE49-F238E27FC236}">
              <a16:creationId xmlns:a16="http://schemas.microsoft.com/office/drawing/2014/main" id="{BF2E72AB-0A1E-420E-A604-4744231B839F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35" name="Text Box 1">
          <a:extLst>
            <a:ext uri="{FF2B5EF4-FFF2-40B4-BE49-F238E27FC236}">
              <a16:creationId xmlns:a16="http://schemas.microsoft.com/office/drawing/2014/main" id="{9BED6B52-C528-46D9-BA80-C1200ABDDBE4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36" name="Text Box 1">
          <a:extLst>
            <a:ext uri="{FF2B5EF4-FFF2-40B4-BE49-F238E27FC236}">
              <a16:creationId xmlns:a16="http://schemas.microsoft.com/office/drawing/2014/main" id="{86EEBFBC-1C5D-4FC5-B7AF-E9C9E7525B73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37" name="Text Box 1">
          <a:extLst>
            <a:ext uri="{FF2B5EF4-FFF2-40B4-BE49-F238E27FC236}">
              <a16:creationId xmlns:a16="http://schemas.microsoft.com/office/drawing/2014/main" id="{AF93B8B3-724A-486A-A4CB-FEF11A85EA98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7470" cy="205105"/>
    <xdr:sp macro="" textlink="">
      <xdr:nvSpPr>
        <xdr:cNvPr id="538" name="Text Box 1">
          <a:extLst>
            <a:ext uri="{FF2B5EF4-FFF2-40B4-BE49-F238E27FC236}">
              <a16:creationId xmlns:a16="http://schemas.microsoft.com/office/drawing/2014/main" id="{C12CFCF5-6863-406D-8F9F-27DAAB255904}"/>
            </a:ext>
          </a:extLst>
        </xdr:cNvPr>
        <xdr:cNvSpPr txBox="1"/>
      </xdr:nvSpPr>
      <xdr:spPr>
        <a:xfrm>
          <a:off x="2457450" y="17444529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39" name="Text Box 1">
          <a:extLst>
            <a:ext uri="{FF2B5EF4-FFF2-40B4-BE49-F238E27FC236}">
              <a16:creationId xmlns:a16="http://schemas.microsoft.com/office/drawing/2014/main" id="{CFC469BB-F1D7-4FC5-AC99-4416E097AEB5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19</xdr:row>
      <xdr:rowOff>0</xdr:rowOff>
    </xdr:from>
    <xdr:ext cx="76835" cy="200025"/>
    <xdr:sp macro="" textlink="">
      <xdr:nvSpPr>
        <xdr:cNvPr id="540" name="Text Box 1">
          <a:extLst>
            <a:ext uri="{FF2B5EF4-FFF2-40B4-BE49-F238E27FC236}">
              <a16:creationId xmlns:a16="http://schemas.microsoft.com/office/drawing/2014/main" id="{8477BF9E-7CB6-4069-8F01-D6624D26375C}"/>
            </a:ext>
          </a:extLst>
        </xdr:cNvPr>
        <xdr:cNvSpPr txBox="1"/>
      </xdr:nvSpPr>
      <xdr:spPr>
        <a:xfrm>
          <a:off x="2457450" y="17444529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19</xdr:row>
      <xdr:rowOff>0</xdr:rowOff>
    </xdr:from>
    <xdr:ext cx="77470" cy="117475"/>
    <xdr:sp macro="" textlink="">
      <xdr:nvSpPr>
        <xdr:cNvPr id="541" name="Text Box 1">
          <a:extLst>
            <a:ext uri="{FF2B5EF4-FFF2-40B4-BE49-F238E27FC236}">
              <a16:creationId xmlns:a16="http://schemas.microsoft.com/office/drawing/2014/main" id="{EFAB687A-0853-4CAB-BC8C-4FA8DAA32096}"/>
            </a:ext>
          </a:extLst>
        </xdr:cNvPr>
        <xdr:cNvSpPr txBox="1"/>
      </xdr:nvSpPr>
      <xdr:spPr>
        <a:xfrm>
          <a:off x="2457450" y="17444529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F59DDCE9-8769-41DE-AE85-5CAFB2452F5B}"/>
            </a:ext>
          </a:extLst>
        </xdr:cNvPr>
        <xdr:cNvSpPr txBox="1"/>
      </xdr:nvSpPr>
      <xdr:spPr>
        <a:xfrm>
          <a:off x="2457450" y="154676475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E9142B2E-E647-495A-87AB-4C2E82DAF5DF}"/>
            </a:ext>
          </a:extLst>
        </xdr:cNvPr>
        <xdr:cNvSpPr txBox="1"/>
      </xdr:nvSpPr>
      <xdr:spPr>
        <a:xfrm>
          <a:off x="2457450" y="155267025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59FE3A98-7E2F-43FE-811B-F6AE55200D7D}"/>
            </a:ext>
          </a:extLst>
        </xdr:cNvPr>
        <xdr:cNvSpPr txBox="1"/>
      </xdr:nvSpPr>
      <xdr:spPr>
        <a:xfrm>
          <a:off x="2457450" y="1544955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CBE0CFE5-E4D5-4040-8C79-0ADEA94590B6}"/>
            </a:ext>
          </a:extLst>
        </xdr:cNvPr>
        <xdr:cNvSpPr txBox="1"/>
      </xdr:nvSpPr>
      <xdr:spPr>
        <a:xfrm>
          <a:off x="2457450" y="155508325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427BA674-44D8-4521-84A7-AD87C580E47A}"/>
            </a:ext>
          </a:extLst>
        </xdr:cNvPr>
        <xdr:cNvSpPr txBox="1"/>
      </xdr:nvSpPr>
      <xdr:spPr>
        <a:xfrm>
          <a:off x="2457450" y="1635379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B546DE94-5906-4AA3-8C4A-17DA3DBD7F06}"/>
            </a:ext>
          </a:extLst>
        </xdr:cNvPr>
        <xdr:cNvSpPr txBox="1"/>
      </xdr:nvSpPr>
      <xdr:spPr>
        <a:xfrm>
          <a:off x="2457450" y="1635379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C8D8B595-14B2-4401-979E-29793F0888F6}"/>
            </a:ext>
          </a:extLst>
        </xdr:cNvPr>
        <xdr:cNvSpPr txBox="1"/>
      </xdr:nvSpPr>
      <xdr:spPr>
        <a:xfrm>
          <a:off x="2457450" y="1635379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8D3041C7-AEC5-400B-9080-A78122B17E5B}"/>
            </a:ext>
          </a:extLst>
        </xdr:cNvPr>
        <xdr:cNvSpPr txBox="1"/>
      </xdr:nvSpPr>
      <xdr:spPr>
        <a:xfrm>
          <a:off x="2457450" y="1635379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A8F6B6CB-E5B4-49BF-B38F-DF31F792BCDB}"/>
            </a:ext>
          </a:extLst>
        </xdr:cNvPr>
        <xdr:cNvSpPr txBox="1"/>
      </xdr:nvSpPr>
      <xdr:spPr>
        <a:xfrm>
          <a:off x="2457450" y="208445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EF4E7C52-5545-4244-8D3A-7CE0C156A215}"/>
            </a:ext>
          </a:extLst>
        </xdr:cNvPr>
        <xdr:cNvSpPr txBox="1"/>
      </xdr:nvSpPr>
      <xdr:spPr>
        <a:xfrm>
          <a:off x="2457450" y="208445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41F869D5-DADB-44C0-8EA1-4B2BD7933A4D}"/>
            </a:ext>
          </a:extLst>
        </xdr:cNvPr>
        <xdr:cNvSpPr txBox="1"/>
      </xdr:nvSpPr>
      <xdr:spPr>
        <a:xfrm>
          <a:off x="2457450" y="2084451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B5BD960E-59D1-42D5-BB88-2B8FF38292EE}"/>
            </a:ext>
          </a:extLst>
        </xdr:cNvPr>
        <xdr:cNvSpPr txBox="1"/>
      </xdr:nvSpPr>
      <xdr:spPr>
        <a:xfrm>
          <a:off x="2457450" y="208445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FA03F486-DA5F-4C1F-B610-62065E489A04}"/>
            </a:ext>
          </a:extLst>
        </xdr:cNvPr>
        <xdr:cNvSpPr txBox="1"/>
      </xdr:nvSpPr>
      <xdr:spPr>
        <a:xfrm>
          <a:off x="2457450" y="2666492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1158320A-CAE8-41E6-B569-AF9A8832B1F8}"/>
            </a:ext>
          </a:extLst>
        </xdr:cNvPr>
        <xdr:cNvSpPr txBox="1"/>
      </xdr:nvSpPr>
      <xdr:spPr>
        <a:xfrm>
          <a:off x="2457450" y="266649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231C64C2-175B-4497-882F-5145F5B4505F}"/>
            </a:ext>
          </a:extLst>
        </xdr:cNvPr>
        <xdr:cNvSpPr txBox="1"/>
      </xdr:nvSpPr>
      <xdr:spPr>
        <a:xfrm>
          <a:off x="2457450" y="2666492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9AC2B099-75FD-4AEA-9892-7CC3A3F98DE0}"/>
            </a:ext>
          </a:extLst>
        </xdr:cNvPr>
        <xdr:cNvSpPr txBox="1"/>
      </xdr:nvSpPr>
      <xdr:spPr>
        <a:xfrm>
          <a:off x="2457450" y="2666492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54C5A1D6-053C-42AF-9F58-A301D6287F99}"/>
            </a:ext>
          </a:extLst>
        </xdr:cNvPr>
        <xdr:cNvSpPr txBox="1"/>
      </xdr:nvSpPr>
      <xdr:spPr>
        <a:xfrm>
          <a:off x="2457450" y="3643693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D76C46F7-ACB5-4A30-B1E6-6570AB561B30}"/>
            </a:ext>
          </a:extLst>
        </xdr:cNvPr>
        <xdr:cNvSpPr txBox="1"/>
      </xdr:nvSpPr>
      <xdr:spPr>
        <a:xfrm>
          <a:off x="2457450" y="3643693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B399D339-0E56-4A50-A27D-4139B082837E}"/>
            </a:ext>
          </a:extLst>
        </xdr:cNvPr>
        <xdr:cNvSpPr txBox="1"/>
      </xdr:nvSpPr>
      <xdr:spPr>
        <a:xfrm>
          <a:off x="2457450" y="3643693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A258BF49-A8BD-4340-9CA0-8A4517542DEC}"/>
            </a:ext>
          </a:extLst>
        </xdr:cNvPr>
        <xdr:cNvSpPr txBox="1"/>
      </xdr:nvSpPr>
      <xdr:spPr>
        <a:xfrm>
          <a:off x="2457450" y="3643693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87FDBA22-D4FC-4D60-8EC9-2F0A3691059E}"/>
            </a:ext>
          </a:extLst>
        </xdr:cNvPr>
        <xdr:cNvSpPr txBox="1"/>
      </xdr:nvSpPr>
      <xdr:spPr>
        <a:xfrm>
          <a:off x="2457450" y="4084193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D33910AE-7F30-4CF6-B294-2A0ECD38E1E8}"/>
            </a:ext>
          </a:extLst>
        </xdr:cNvPr>
        <xdr:cNvSpPr txBox="1"/>
      </xdr:nvSpPr>
      <xdr:spPr>
        <a:xfrm>
          <a:off x="2457450" y="408419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55CA93-ACEF-430A-BA01-46B3BBB7498F}"/>
            </a:ext>
          </a:extLst>
        </xdr:cNvPr>
        <xdr:cNvSpPr txBox="1"/>
      </xdr:nvSpPr>
      <xdr:spPr>
        <a:xfrm>
          <a:off x="2457450" y="4084193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7A6F6858-9D93-494F-882B-6C9418AAC025}"/>
            </a:ext>
          </a:extLst>
        </xdr:cNvPr>
        <xdr:cNvSpPr txBox="1"/>
      </xdr:nvSpPr>
      <xdr:spPr>
        <a:xfrm>
          <a:off x="2457450" y="408419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66A7A729-7570-477A-86A3-CCC8DD99B767}"/>
            </a:ext>
          </a:extLst>
        </xdr:cNvPr>
        <xdr:cNvSpPr txBox="1"/>
      </xdr:nvSpPr>
      <xdr:spPr>
        <a:xfrm>
          <a:off x="2457450" y="4307205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91F5EF1B-DC3E-4884-9A7A-70807A9952FC}"/>
            </a:ext>
          </a:extLst>
        </xdr:cNvPr>
        <xdr:cNvSpPr txBox="1"/>
      </xdr:nvSpPr>
      <xdr:spPr>
        <a:xfrm>
          <a:off x="2457450" y="4307205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79DE7A91-C481-4CB4-B653-2D7CF539F5E8}"/>
            </a:ext>
          </a:extLst>
        </xdr:cNvPr>
        <xdr:cNvSpPr txBox="1"/>
      </xdr:nvSpPr>
      <xdr:spPr>
        <a:xfrm>
          <a:off x="2457450" y="4307205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E588CE17-A0C9-4E04-A467-969553C53DE2}"/>
            </a:ext>
          </a:extLst>
        </xdr:cNvPr>
        <xdr:cNvSpPr txBox="1"/>
      </xdr:nvSpPr>
      <xdr:spPr>
        <a:xfrm>
          <a:off x="2457450" y="4307205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7</xdr:col>
      <xdr:colOff>254000</xdr:colOff>
      <xdr:row>9</xdr:row>
      <xdr:rowOff>0</xdr:rowOff>
    </xdr:from>
    <xdr:ext cx="77470" cy="205105"/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4966B9E7-C837-4D8E-96D1-16E72A296597}"/>
            </a:ext>
          </a:extLst>
        </xdr:cNvPr>
        <xdr:cNvSpPr txBox="1"/>
      </xdr:nvSpPr>
      <xdr:spPr>
        <a:xfrm>
          <a:off x="4330700" y="328460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E44F14C6-6BD0-4191-87BB-CDEE8C3919E9}"/>
            </a:ext>
          </a:extLst>
        </xdr:cNvPr>
        <xdr:cNvSpPr txBox="1"/>
      </xdr:nvSpPr>
      <xdr:spPr>
        <a:xfrm>
          <a:off x="2457450" y="4380166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6</xdr:col>
      <xdr:colOff>425450</xdr:colOff>
      <xdr:row>9</xdr:row>
      <xdr:rowOff>0</xdr:rowOff>
    </xdr:from>
    <xdr:ext cx="76835" cy="200025"/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3C9CC4A8-4A68-4231-A92E-13E1996CDBA4}"/>
            </a:ext>
          </a:extLst>
        </xdr:cNvPr>
        <xdr:cNvSpPr txBox="1"/>
      </xdr:nvSpPr>
      <xdr:spPr>
        <a:xfrm>
          <a:off x="3962400" y="328523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38B57F26-1662-457B-A55A-6AA093F49FE1}"/>
            </a:ext>
          </a:extLst>
        </xdr:cNvPr>
        <xdr:cNvSpPr txBox="1"/>
      </xdr:nvSpPr>
      <xdr:spPr>
        <a:xfrm>
          <a:off x="2457450" y="4380166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1A8481A6-B73D-442A-9693-344B958974E0}"/>
            </a:ext>
          </a:extLst>
        </xdr:cNvPr>
        <xdr:cNvSpPr txBox="1"/>
      </xdr:nvSpPr>
      <xdr:spPr>
        <a:xfrm>
          <a:off x="2457450" y="467779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7343438B-E592-4988-AC22-97DED53776A9}"/>
            </a:ext>
          </a:extLst>
        </xdr:cNvPr>
        <xdr:cNvSpPr txBox="1"/>
      </xdr:nvSpPr>
      <xdr:spPr>
        <a:xfrm>
          <a:off x="2457450" y="467779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88D05CF5-CF06-4F07-9681-AAAA4C1995E5}"/>
            </a:ext>
          </a:extLst>
        </xdr:cNvPr>
        <xdr:cNvSpPr txBox="1"/>
      </xdr:nvSpPr>
      <xdr:spPr>
        <a:xfrm>
          <a:off x="2457450" y="4677791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37" name="Text Box 1">
          <a:extLst>
            <a:ext uri="{FF2B5EF4-FFF2-40B4-BE49-F238E27FC236}">
              <a16:creationId xmlns:a16="http://schemas.microsoft.com/office/drawing/2014/main" id="{636B5E32-FE2D-4FF5-9602-DB4631C67325}"/>
            </a:ext>
          </a:extLst>
        </xdr:cNvPr>
        <xdr:cNvSpPr txBox="1"/>
      </xdr:nvSpPr>
      <xdr:spPr>
        <a:xfrm>
          <a:off x="2457450" y="467779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9EB5A5FB-A3D7-4E78-BBF4-DE905B41B418}"/>
            </a:ext>
          </a:extLst>
        </xdr:cNvPr>
        <xdr:cNvSpPr txBox="1"/>
      </xdr:nvSpPr>
      <xdr:spPr>
        <a:xfrm>
          <a:off x="2457450" y="5499481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39" name="Text Box 1">
          <a:extLst>
            <a:ext uri="{FF2B5EF4-FFF2-40B4-BE49-F238E27FC236}">
              <a16:creationId xmlns:a16="http://schemas.microsoft.com/office/drawing/2014/main" id="{BFDFAB64-5582-4785-83DB-E9DE1883FAF9}"/>
            </a:ext>
          </a:extLst>
        </xdr:cNvPr>
        <xdr:cNvSpPr txBox="1"/>
      </xdr:nvSpPr>
      <xdr:spPr>
        <a:xfrm>
          <a:off x="2457450" y="549948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1EC08F3D-7B59-4CF6-B657-0AE229DA93E7}"/>
            </a:ext>
          </a:extLst>
        </xdr:cNvPr>
        <xdr:cNvSpPr txBox="1"/>
      </xdr:nvSpPr>
      <xdr:spPr>
        <a:xfrm>
          <a:off x="2457450" y="5499481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A1678F6-1791-4C36-831C-469DD4BF78F1}"/>
            </a:ext>
          </a:extLst>
        </xdr:cNvPr>
        <xdr:cNvSpPr txBox="1"/>
      </xdr:nvSpPr>
      <xdr:spPr>
        <a:xfrm>
          <a:off x="2457450" y="5499481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8F1488FA-EFE0-4653-B207-E2CF2F119329}"/>
            </a:ext>
          </a:extLst>
        </xdr:cNvPr>
        <xdr:cNvSpPr txBox="1"/>
      </xdr:nvSpPr>
      <xdr:spPr>
        <a:xfrm>
          <a:off x="2457450" y="6545008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1FDFDD36-84DF-4395-9785-81FEB289BA06}"/>
            </a:ext>
          </a:extLst>
        </xdr:cNvPr>
        <xdr:cNvSpPr txBox="1"/>
      </xdr:nvSpPr>
      <xdr:spPr>
        <a:xfrm>
          <a:off x="2457450" y="654500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44" name="Text Box 1">
          <a:extLst>
            <a:ext uri="{FF2B5EF4-FFF2-40B4-BE49-F238E27FC236}">
              <a16:creationId xmlns:a16="http://schemas.microsoft.com/office/drawing/2014/main" id="{457A9681-90C5-4202-946C-6207291CD1BB}"/>
            </a:ext>
          </a:extLst>
        </xdr:cNvPr>
        <xdr:cNvSpPr txBox="1"/>
      </xdr:nvSpPr>
      <xdr:spPr>
        <a:xfrm>
          <a:off x="2457450" y="6545008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1B96B34D-C0C7-4338-826E-2B4EB294955A}"/>
            </a:ext>
          </a:extLst>
        </xdr:cNvPr>
        <xdr:cNvSpPr txBox="1"/>
      </xdr:nvSpPr>
      <xdr:spPr>
        <a:xfrm>
          <a:off x="2457450" y="654500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58" name="Text Box 1">
          <a:extLst>
            <a:ext uri="{FF2B5EF4-FFF2-40B4-BE49-F238E27FC236}">
              <a16:creationId xmlns:a16="http://schemas.microsoft.com/office/drawing/2014/main" id="{3B9D297A-7C97-4FC2-A8E7-916D32B69D68}"/>
            </a:ext>
          </a:extLst>
        </xdr:cNvPr>
        <xdr:cNvSpPr txBox="1"/>
      </xdr:nvSpPr>
      <xdr:spPr>
        <a:xfrm>
          <a:off x="2457450" y="4546028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4E74D061-C5AB-47B9-8A97-107A5BE2EA91}"/>
            </a:ext>
          </a:extLst>
        </xdr:cNvPr>
        <xdr:cNvSpPr txBox="1"/>
      </xdr:nvSpPr>
      <xdr:spPr>
        <a:xfrm>
          <a:off x="2457450" y="454602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60" name="Text Box 1">
          <a:extLst>
            <a:ext uri="{FF2B5EF4-FFF2-40B4-BE49-F238E27FC236}">
              <a16:creationId xmlns:a16="http://schemas.microsoft.com/office/drawing/2014/main" id="{4B3E5414-A6AE-4E83-AE43-4F25E79A7773}"/>
            </a:ext>
          </a:extLst>
        </xdr:cNvPr>
        <xdr:cNvSpPr txBox="1"/>
      </xdr:nvSpPr>
      <xdr:spPr>
        <a:xfrm>
          <a:off x="2457450" y="4546028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C4EED784-24FA-428D-AA32-5509D41A227A}"/>
            </a:ext>
          </a:extLst>
        </xdr:cNvPr>
        <xdr:cNvSpPr txBox="1"/>
      </xdr:nvSpPr>
      <xdr:spPr>
        <a:xfrm>
          <a:off x="2457450" y="454602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62" name="Text Box 1">
          <a:extLst>
            <a:ext uri="{FF2B5EF4-FFF2-40B4-BE49-F238E27FC236}">
              <a16:creationId xmlns:a16="http://schemas.microsoft.com/office/drawing/2014/main" id="{087A85D8-0974-4CBF-BC69-7C400744AE8F}"/>
            </a:ext>
          </a:extLst>
        </xdr:cNvPr>
        <xdr:cNvSpPr txBox="1"/>
      </xdr:nvSpPr>
      <xdr:spPr>
        <a:xfrm>
          <a:off x="2457450" y="53626385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319264E-E9F0-40BB-A3C2-0CEC5C47515D}"/>
            </a:ext>
          </a:extLst>
        </xdr:cNvPr>
        <xdr:cNvSpPr txBox="1"/>
      </xdr:nvSpPr>
      <xdr:spPr>
        <a:xfrm>
          <a:off x="2457450" y="536263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64" name="Text Box 1">
          <a:extLst>
            <a:ext uri="{FF2B5EF4-FFF2-40B4-BE49-F238E27FC236}">
              <a16:creationId xmlns:a16="http://schemas.microsoft.com/office/drawing/2014/main" id="{828AD5C5-9B58-4ED2-8583-9C0EABAA2FA9}"/>
            </a:ext>
          </a:extLst>
        </xdr:cNvPr>
        <xdr:cNvSpPr txBox="1"/>
      </xdr:nvSpPr>
      <xdr:spPr>
        <a:xfrm>
          <a:off x="2457450" y="53626385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25CA1AE9-AA05-4B01-9309-4CB2319040C9}"/>
            </a:ext>
          </a:extLst>
        </xdr:cNvPr>
        <xdr:cNvSpPr txBox="1"/>
      </xdr:nvSpPr>
      <xdr:spPr>
        <a:xfrm>
          <a:off x="2457450" y="53626385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066E7183-5F2C-426F-92DD-80D6D1DDE7AB}"/>
            </a:ext>
          </a:extLst>
        </xdr:cNvPr>
        <xdr:cNvSpPr txBox="1"/>
      </xdr:nvSpPr>
      <xdr:spPr>
        <a:xfrm>
          <a:off x="2457450" y="6632956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67" name="Text Box 1">
          <a:extLst>
            <a:ext uri="{FF2B5EF4-FFF2-40B4-BE49-F238E27FC236}">
              <a16:creationId xmlns:a16="http://schemas.microsoft.com/office/drawing/2014/main" id="{85E11C61-5813-4A70-B2D1-590C6B33C2C9}"/>
            </a:ext>
          </a:extLst>
        </xdr:cNvPr>
        <xdr:cNvSpPr txBox="1"/>
      </xdr:nvSpPr>
      <xdr:spPr>
        <a:xfrm>
          <a:off x="2457450" y="663295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F3924CE4-6FE3-42B9-BCD9-054FBEE6FA92}"/>
            </a:ext>
          </a:extLst>
        </xdr:cNvPr>
        <xdr:cNvSpPr txBox="1"/>
      </xdr:nvSpPr>
      <xdr:spPr>
        <a:xfrm>
          <a:off x="2457450" y="6632956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69" name="Text Box 1">
          <a:extLst>
            <a:ext uri="{FF2B5EF4-FFF2-40B4-BE49-F238E27FC236}">
              <a16:creationId xmlns:a16="http://schemas.microsoft.com/office/drawing/2014/main" id="{2173ABA5-9F6B-4CF8-BB61-198DB926527B}"/>
            </a:ext>
          </a:extLst>
        </xdr:cNvPr>
        <xdr:cNvSpPr txBox="1"/>
      </xdr:nvSpPr>
      <xdr:spPr>
        <a:xfrm>
          <a:off x="2457450" y="6632956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70" name="Text Box 1">
          <a:extLst>
            <a:ext uri="{FF2B5EF4-FFF2-40B4-BE49-F238E27FC236}">
              <a16:creationId xmlns:a16="http://schemas.microsoft.com/office/drawing/2014/main" id="{A4032AFD-7AB4-4544-BDDC-1A6555BE3C5B}"/>
            </a:ext>
          </a:extLst>
        </xdr:cNvPr>
        <xdr:cNvSpPr txBox="1"/>
      </xdr:nvSpPr>
      <xdr:spPr>
        <a:xfrm>
          <a:off x="2457450" y="7904099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71" name="Text Box 1">
          <a:extLst>
            <a:ext uri="{FF2B5EF4-FFF2-40B4-BE49-F238E27FC236}">
              <a16:creationId xmlns:a16="http://schemas.microsoft.com/office/drawing/2014/main" id="{9A3DFC09-372B-459C-819F-66BF1616B4B2}"/>
            </a:ext>
          </a:extLst>
        </xdr:cNvPr>
        <xdr:cNvSpPr txBox="1"/>
      </xdr:nvSpPr>
      <xdr:spPr>
        <a:xfrm>
          <a:off x="2457450" y="7904099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72" name="Text Box 1">
          <a:extLst>
            <a:ext uri="{FF2B5EF4-FFF2-40B4-BE49-F238E27FC236}">
              <a16:creationId xmlns:a16="http://schemas.microsoft.com/office/drawing/2014/main" id="{C9FE95BF-760B-4DC7-9025-0B20DEF64104}"/>
            </a:ext>
          </a:extLst>
        </xdr:cNvPr>
        <xdr:cNvSpPr txBox="1"/>
      </xdr:nvSpPr>
      <xdr:spPr>
        <a:xfrm>
          <a:off x="2457450" y="7904099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73" name="Text Box 1">
          <a:extLst>
            <a:ext uri="{FF2B5EF4-FFF2-40B4-BE49-F238E27FC236}">
              <a16:creationId xmlns:a16="http://schemas.microsoft.com/office/drawing/2014/main" id="{205BDFB4-054A-4F87-9888-E3617497A386}"/>
            </a:ext>
          </a:extLst>
        </xdr:cNvPr>
        <xdr:cNvSpPr txBox="1"/>
      </xdr:nvSpPr>
      <xdr:spPr>
        <a:xfrm>
          <a:off x="2457450" y="7904099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74" name="Text Box 1">
          <a:extLst>
            <a:ext uri="{FF2B5EF4-FFF2-40B4-BE49-F238E27FC236}">
              <a16:creationId xmlns:a16="http://schemas.microsoft.com/office/drawing/2014/main" id="{1CE30428-A229-48EF-9292-D966224A738E}"/>
            </a:ext>
          </a:extLst>
        </xdr:cNvPr>
        <xdr:cNvSpPr txBox="1"/>
      </xdr:nvSpPr>
      <xdr:spPr>
        <a:xfrm>
          <a:off x="2457450" y="8200263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75" name="Text Box 1">
          <a:extLst>
            <a:ext uri="{FF2B5EF4-FFF2-40B4-BE49-F238E27FC236}">
              <a16:creationId xmlns:a16="http://schemas.microsoft.com/office/drawing/2014/main" id="{31CFAC4F-B254-4424-9BF5-1CF94AB8DAA8}"/>
            </a:ext>
          </a:extLst>
        </xdr:cNvPr>
        <xdr:cNvSpPr txBox="1"/>
      </xdr:nvSpPr>
      <xdr:spPr>
        <a:xfrm>
          <a:off x="2457450" y="820026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76" name="Text Box 1">
          <a:extLst>
            <a:ext uri="{FF2B5EF4-FFF2-40B4-BE49-F238E27FC236}">
              <a16:creationId xmlns:a16="http://schemas.microsoft.com/office/drawing/2014/main" id="{4D423779-E6D4-4293-9951-7E8F91712BDF}"/>
            </a:ext>
          </a:extLst>
        </xdr:cNvPr>
        <xdr:cNvSpPr txBox="1"/>
      </xdr:nvSpPr>
      <xdr:spPr>
        <a:xfrm>
          <a:off x="2457450" y="8200263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77" name="Text Box 1">
          <a:extLst>
            <a:ext uri="{FF2B5EF4-FFF2-40B4-BE49-F238E27FC236}">
              <a16:creationId xmlns:a16="http://schemas.microsoft.com/office/drawing/2014/main" id="{0AF08DE1-8402-46EB-88D8-3775295345FE}"/>
            </a:ext>
          </a:extLst>
        </xdr:cNvPr>
        <xdr:cNvSpPr txBox="1"/>
      </xdr:nvSpPr>
      <xdr:spPr>
        <a:xfrm>
          <a:off x="2457450" y="820026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7470" cy="205105"/>
    <xdr:sp macro="" textlink="">
      <xdr:nvSpPr>
        <xdr:cNvPr id="78" name="Text Box 1">
          <a:extLst>
            <a:ext uri="{FF2B5EF4-FFF2-40B4-BE49-F238E27FC236}">
              <a16:creationId xmlns:a16="http://schemas.microsoft.com/office/drawing/2014/main" id="{D09C37C2-313B-4DD5-BB1A-17B1B44F0609}"/>
            </a:ext>
          </a:extLst>
        </xdr:cNvPr>
        <xdr:cNvSpPr txBox="1"/>
      </xdr:nvSpPr>
      <xdr:spPr>
        <a:xfrm>
          <a:off x="2457450" y="820026300"/>
          <a:ext cx="77470" cy="20510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79" name="Text Box 1">
          <a:extLst>
            <a:ext uri="{FF2B5EF4-FFF2-40B4-BE49-F238E27FC236}">
              <a16:creationId xmlns:a16="http://schemas.microsoft.com/office/drawing/2014/main" id="{7DF1AD00-D1B5-4855-9FF9-85378DAFA6E4}"/>
            </a:ext>
          </a:extLst>
        </xdr:cNvPr>
        <xdr:cNvSpPr txBox="1"/>
      </xdr:nvSpPr>
      <xdr:spPr>
        <a:xfrm>
          <a:off x="2457450" y="820026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3</xdr:col>
      <xdr:colOff>0</xdr:colOff>
      <xdr:row>9</xdr:row>
      <xdr:rowOff>0</xdr:rowOff>
    </xdr:from>
    <xdr:ext cx="76835" cy="200025"/>
    <xdr:sp macro="" textlink="">
      <xdr:nvSpPr>
        <xdr:cNvPr id="80" name="Text Box 1">
          <a:extLst>
            <a:ext uri="{FF2B5EF4-FFF2-40B4-BE49-F238E27FC236}">
              <a16:creationId xmlns:a16="http://schemas.microsoft.com/office/drawing/2014/main" id="{46F41987-197A-43E3-942C-CC4D964AEB07}"/>
            </a:ext>
          </a:extLst>
        </xdr:cNvPr>
        <xdr:cNvSpPr txBox="1"/>
      </xdr:nvSpPr>
      <xdr:spPr>
        <a:xfrm>
          <a:off x="2457450" y="820026300"/>
          <a:ext cx="76835" cy="200025"/>
        </a:xfrm>
        <a:prstGeom prst="rect">
          <a:avLst/>
        </a:prstGeom>
        <a:noFill/>
        <a:ln w="9525">
          <a:noFill/>
        </a:ln>
      </xdr:spPr>
    </xdr:sp>
    <xdr:clientData/>
  </xdr:oneCellAnchor>
  <xdr:oneCellAnchor>
    <xdr:from>
      <xdr:col>2</xdr:col>
      <xdr:colOff>1435100</xdr:colOff>
      <xdr:row>9</xdr:row>
      <xdr:rowOff>0</xdr:rowOff>
    </xdr:from>
    <xdr:ext cx="77470" cy="117475"/>
    <xdr:sp macro="" textlink="">
      <xdr:nvSpPr>
        <xdr:cNvPr id="81" name="Text Box 1">
          <a:extLst>
            <a:ext uri="{FF2B5EF4-FFF2-40B4-BE49-F238E27FC236}">
              <a16:creationId xmlns:a16="http://schemas.microsoft.com/office/drawing/2014/main" id="{505C1A98-AF63-4BFC-9FD0-C51E7339B207}"/>
            </a:ext>
          </a:extLst>
        </xdr:cNvPr>
        <xdr:cNvSpPr txBox="1"/>
      </xdr:nvSpPr>
      <xdr:spPr>
        <a:xfrm>
          <a:off x="2457450" y="820026300"/>
          <a:ext cx="77470" cy="117475"/>
        </a:xfrm>
        <a:prstGeom prst="rect">
          <a:avLst/>
        </a:prstGeom>
        <a:noFill/>
        <a:ln w="9525">
          <a:noFill/>
        </a:ln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67831-3F3B-4E0E-BF17-BFF8BD2FCD04}">
  <sheetPr>
    <pageSetUpPr fitToPage="1"/>
  </sheetPr>
  <dimension ref="A1:G19"/>
  <sheetViews>
    <sheetView workbookViewId="0">
      <selection activeCell="D6" sqref="D6"/>
    </sheetView>
  </sheetViews>
  <sheetFormatPr defaultColWidth="8.1640625" defaultRowHeight="14" x14ac:dyDescent="0.3"/>
  <cols>
    <col min="1" max="1" width="12" style="3" customWidth="1"/>
    <col min="2" max="2" width="14.08203125" style="10" customWidth="1"/>
    <col min="3" max="7" width="14.08203125" style="3" customWidth="1"/>
    <col min="8" max="16384" width="8.1640625" style="3"/>
  </cols>
  <sheetData>
    <row r="1" spans="1:7" ht="44" customHeight="1" x14ac:dyDescent="0.3">
      <c r="A1" s="3" t="s">
        <v>18</v>
      </c>
    </row>
    <row r="2" spans="1:7" ht="44" customHeight="1" x14ac:dyDescent="0.3">
      <c r="A2" s="106" t="s">
        <v>117</v>
      </c>
      <c r="B2" s="106"/>
      <c r="C2" s="106"/>
      <c r="D2" s="107"/>
      <c r="E2" s="106"/>
      <c r="F2" s="106"/>
      <c r="G2" s="106"/>
    </row>
    <row r="3" spans="1:7" ht="32.4" customHeight="1" x14ac:dyDescent="0.3">
      <c r="A3" s="108" t="s">
        <v>0</v>
      </c>
      <c r="B3" s="109" t="s">
        <v>1</v>
      </c>
      <c r="C3" s="108" t="s">
        <v>2</v>
      </c>
      <c r="D3" s="110"/>
      <c r="E3" s="108"/>
      <c r="F3" s="108"/>
      <c r="G3" s="108" t="s">
        <v>3</v>
      </c>
    </row>
    <row r="4" spans="1:7" ht="36" customHeight="1" x14ac:dyDescent="0.3">
      <c r="A4" s="108"/>
      <c r="B4" s="109"/>
      <c r="C4" s="4" t="s">
        <v>119</v>
      </c>
      <c r="D4" s="57" t="s">
        <v>118</v>
      </c>
      <c r="E4" s="4" t="s">
        <v>4</v>
      </c>
      <c r="F4" s="4" t="s">
        <v>5</v>
      </c>
      <c r="G4" s="108"/>
    </row>
    <row r="5" spans="1:7" s="7" customFormat="1" ht="39" customHeight="1" x14ac:dyDescent="0.3">
      <c r="A5" s="4" t="s">
        <v>6</v>
      </c>
      <c r="B5" s="83">
        <v>8164.8</v>
      </c>
      <c r="C5" s="6">
        <f>B5*20</f>
        <v>163296</v>
      </c>
      <c r="D5" s="58">
        <f>B5*15</f>
        <v>122472</v>
      </c>
      <c r="E5" s="6">
        <f t="shared" ref="E5" si="0">B5*10</f>
        <v>81648</v>
      </c>
      <c r="F5" s="4">
        <f>C5+D5+E5</f>
        <v>367416</v>
      </c>
      <c r="G5" s="4" t="s">
        <v>7</v>
      </c>
    </row>
    <row r="6" spans="1:7" s="7" customFormat="1" ht="39" customHeight="1" x14ac:dyDescent="0.3">
      <c r="A6" s="4" t="s">
        <v>8</v>
      </c>
      <c r="B6" s="83">
        <v>4130.8</v>
      </c>
      <c r="C6" s="6">
        <f t="shared" ref="C6:C14" si="1">B6*20</f>
        <v>82616</v>
      </c>
      <c r="D6" s="58">
        <f t="shared" ref="D6:D14" si="2">B6*15</f>
        <v>61962</v>
      </c>
      <c r="E6" s="6">
        <f t="shared" ref="E6:E14" si="3">B6*10</f>
        <v>41308</v>
      </c>
      <c r="F6" s="4">
        <f t="shared" ref="F6:F14" si="4">C6+D6+E6</f>
        <v>185886</v>
      </c>
      <c r="G6" s="4" t="s">
        <v>7</v>
      </c>
    </row>
    <row r="7" spans="1:7" s="7" customFormat="1" ht="39" customHeight="1" x14ac:dyDescent="0.3">
      <c r="A7" s="4" t="s">
        <v>9</v>
      </c>
      <c r="B7" s="83">
        <v>950.3</v>
      </c>
      <c r="C7" s="6">
        <f t="shared" si="1"/>
        <v>19006</v>
      </c>
      <c r="D7" s="58">
        <f t="shared" si="2"/>
        <v>14254.5</v>
      </c>
      <c r="E7" s="6">
        <f t="shared" si="3"/>
        <v>9503</v>
      </c>
      <c r="F7" s="4">
        <f t="shared" si="4"/>
        <v>42763.5</v>
      </c>
      <c r="G7" s="4" t="s">
        <v>7</v>
      </c>
    </row>
    <row r="8" spans="1:7" s="7" customFormat="1" ht="39" customHeight="1" x14ac:dyDescent="0.3">
      <c r="A8" s="4" t="s">
        <v>10</v>
      </c>
      <c r="B8" s="83">
        <v>906.9</v>
      </c>
      <c r="C8" s="6">
        <f t="shared" si="1"/>
        <v>18138</v>
      </c>
      <c r="D8" s="58">
        <f t="shared" si="2"/>
        <v>13603.5</v>
      </c>
      <c r="E8" s="6">
        <f t="shared" si="3"/>
        <v>9069</v>
      </c>
      <c r="F8" s="4">
        <f t="shared" si="4"/>
        <v>40810.5</v>
      </c>
      <c r="G8" s="4" t="s">
        <v>7</v>
      </c>
    </row>
    <row r="9" spans="1:7" s="7" customFormat="1" ht="39" customHeight="1" x14ac:dyDescent="0.3">
      <c r="A9" s="4" t="s">
        <v>11</v>
      </c>
      <c r="B9" s="83">
        <v>8350.9</v>
      </c>
      <c r="C9" s="6">
        <f t="shared" si="1"/>
        <v>167018</v>
      </c>
      <c r="D9" s="58">
        <f t="shared" si="2"/>
        <v>125263.5</v>
      </c>
      <c r="E9" s="6">
        <f t="shared" si="3"/>
        <v>83509</v>
      </c>
      <c r="F9" s="4">
        <f t="shared" si="4"/>
        <v>375790.5</v>
      </c>
      <c r="G9" s="4" t="s">
        <v>7</v>
      </c>
    </row>
    <row r="10" spans="1:7" s="7" customFormat="1" ht="39" customHeight="1" x14ac:dyDescent="0.3">
      <c r="A10" s="4" t="s">
        <v>12</v>
      </c>
      <c r="B10" s="83">
        <v>14872.5</v>
      </c>
      <c r="C10" s="6">
        <f t="shared" si="1"/>
        <v>297450</v>
      </c>
      <c r="D10" s="58">
        <f t="shared" si="2"/>
        <v>223087.5</v>
      </c>
      <c r="E10" s="6">
        <f t="shared" si="3"/>
        <v>148725</v>
      </c>
      <c r="F10" s="4">
        <f t="shared" si="4"/>
        <v>669262.5</v>
      </c>
      <c r="G10" s="4" t="s">
        <v>7</v>
      </c>
    </row>
    <row r="11" spans="1:7" s="7" customFormat="1" ht="39" customHeight="1" x14ac:dyDescent="0.3">
      <c r="A11" s="4" t="s">
        <v>13</v>
      </c>
      <c r="B11" s="83">
        <v>1371.4</v>
      </c>
      <c r="C11" s="6">
        <f t="shared" si="1"/>
        <v>27428</v>
      </c>
      <c r="D11" s="58">
        <f t="shared" si="2"/>
        <v>20571</v>
      </c>
      <c r="E11" s="6">
        <f t="shared" si="3"/>
        <v>13714</v>
      </c>
      <c r="F11" s="4">
        <f t="shared" si="4"/>
        <v>61713</v>
      </c>
      <c r="G11" s="4" t="s">
        <v>7</v>
      </c>
    </row>
    <row r="12" spans="1:7" s="7" customFormat="1" ht="39" customHeight="1" x14ac:dyDescent="0.3">
      <c r="A12" s="4" t="s">
        <v>14</v>
      </c>
      <c r="B12" s="83">
        <v>2504.6</v>
      </c>
      <c r="C12" s="6">
        <f t="shared" si="1"/>
        <v>50092</v>
      </c>
      <c r="D12" s="58">
        <f t="shared" si="2"/>
        <v>37569</v>
      </c>
      <c r="E12" s="6">
        <f t="shared" si="3"/>
        <v>25046</v>
      </c>
      <c r="F12" s="4">
        <f t="shared" si="4"/>
        <v>112707</v>
      </c>
      <c r="G12" s="4" t="s">
        <v>7</v>
      </c>
    </row>
    <row r="13" spans="1:7" s="7" customFormat="1" ht="39" customHeight="1" x14ac:dyDescent="0.3">
      <c r="A13" s="4" t="s">
        <v>15</v>
      </c>
      <c r="B13" s="83">
        <v>569.4</v>
      </c>
      <c r="C13" s="6">
        <f t="shared" si="1"/>
        <v>11388</v>
      </c>
      <c r="D13" s="58">
        <f t="shared" si="2"/>
        <v>8541</v>
      </c>
      <c r="E13" s="6">
        <f t="shared" si="3"/>
        <v>5694</v>
      </c>
      <c r="F13" s="4">
        <f t="shared" si="4"/>
        <v>25623</v>
      </c>
      <c r="G13" s="4" t="s">
        <v>7</v>
      </c>
    </row>
    <row r="14" spans="1:7" s="7" customFormat="1" ht="39" customHeight="1" x14ac:dyDescent="0.3">
      <c r="A14" s="4" t="s">
        <v>16</v>
      </c>
      <c r="B14" s="83">
        <v>10134.4</v>
      </c>
      <c r="C14" s="6">
        <f t="shared" si="1"/>
        <v>202688</v>
      </c>
      <c r="D14" s="58">
        <f t="shared" si="2"/>
        <v>152016</v>
      </c>
      <c r="E14" s="6">
        <f t="shared" si="3"/>
        <v>101344</v>
      </c>
      <c r="F14" s="4">
        <f t="shared" si="4"/>
        <v>456048</v>
      </c>
      <c r="G14" s="4" t="s">
        <v>7</v>
      </c>
    </row>
    <row r="15" spans="1:7" s="7" customFormat="1" ht="39" customHeight="1" x14ac:dyDescent="0.3">
      <c r="A15" s="4"/>
      <c r="B15" s="5"/>
      <c r="C15" s="6"/>
      <c r="D15" s="58"/>
      <c r="E15" s="6"/>
      <c r="F15" s="4"/>
      <c r="G15" s="4"/>
    </row>
    <row r="16" spans="1:7" s="7" customFormat="1" ht="39" customHeight="1" x14ac:dyDescent="0.3">
      <c r="A16" s="4"/>
      <c r="B16" s="5"/>
      <c r="C16" s="6"/>
      <c r="D16" s="58"/>
      <c r="E16" s="6"/>
      <c r="F16" s="4"/>
      <c r="G16" s="4"/>
    </row>
    <row r="17" spans="1:7" s="7" customFormat="1" ht="39" customHeight="1" x14ac:dyDescent="0.3">
      <c r="A17" s="4"/>
      <c r="B17" s="5"/>
      <c r="C17" s="6"/>
      <c r="D17" s="58"/>
      <c r="E17" s="6"/>
      <c r="F17" s="4"/>
      <c r="G17" s="4"/>
    </row>
    <row r="18" spans="1:7" s="7" customFormat="1" ht="39" customHeight="1" x14ac:dyDescent="0.3">
      <c r="A18" s="4"/>
      <c r="B18" s="5"/>
      <c r="C18" s="6"/>
      <c r="D18" s="58"/>
      <c r="E18" s="6"/>
      <c r="F18" s="4"/>
      <c r="G18" s="4"/>
    </row>
    <row r="19" spans="1:7" s="9" customFormat="1" ht="39" customHeight="1" x14ac:dyDescent="0.3">
      <c r="A19" s="4" t="s">
        <v>17</v>
      </c>
      <c r="B19" s="8">
        <f>SUM(B5:B18)</f>
        <v>51956</v>
      </c>
      <c r="C19" s="4">
        <f>SUM(C5:C18)</f>
        <v>1039120</v>
      </c>
      <c r="D19" s="4">
        <f>SUM(D5:D18)</f>
        <v>779340</v>
      </c>
      <c r="E19" s="4">
        <f>SUM(E5:E18)</f>
        <v>519560</v>
      </c>
      <c r="F19" s="4">
        <f>SUM(F5:F18)</f>
        <v>2338020</v>
      </c>
      <c r="G19" s="4"/>
    </row>
  </sheetData>
  <mergeCells count="5">
    <mergeCell ref="A2:G2"/>
    <mergeCell ref="A3:A4"/>
    <mergeCell ref="B3:B4"/>
    <mergeCell ref="C3:F3"/>
    <mergeCell ref="G3:G4"/>
  </mergeCells>
  <phoneticPr fontId="1" type="noConversion"/>
  <printOptions horizontalCentered="1"/>
  <pageMargins left="0.51181102362204722" right="0.51181102362204722" top="0.51181102362204722" bottom="0.51181102362204722" header="0.39370078740157483" footer="0.27559055118110237"/>
  <pageSetup paperSize="9" scale="93" fitToHeight="10" orientation="portrait" cellComments="atEnd" verticalDpi="1200" r:id="rId1"/>
  <headerFooter alignWithMargins="0">
    <oddFooter>&amp;C3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40B3B-41A2-4342-B460-C94BD39DC515}">
  <sheetPr>
    <tabColor theme="2"/>
  </sheetPr>
  <dimension ref="A1:H10"/>
  <sheetViews>
    <sheetView zoomScaleNormal="100" workbookViewId="0">
      <selection activeCell="F17" sqref="F17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4" width="8" style="41" customWidth="1"/>
    <col min="5" max="8" width="7.08203125" style="33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100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24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5"/>
      <c r="C4" s="112"/>
      <c r="D4" s="124"/>
      <c r="E4" s="13" t="s">
        <v>21</v>
      </c>
      <c r="F4" s="63" t="s">
        <v>120</v>
      </c>
      <c r="G4" s="13" t="s">
        <v>22</v>
      </c>
      <c r="H4" s="13" t="s">
        <v>5</v>
      </c>
    </row>
    <row r="5" spans="1:8" s="30" customFormat="1" ht="30" customHeight="1" x14ac:dyDescent="0.3">
      <c r="A5" s="14">
        <v>1</v>
      </c>
      <c r="B5" s="61" t="s">
        <v>88</v>
      </c>
      <c r="C5" s="61" t="s">
        <v>341</v>
      </c>
      <c r="D5" s="61">
        <v>569.4</v>
      </c>
      <c r="E5" s="61">
        <f>D5*20</f>
        <v>11388</v>
      </c>
      <c r="F5" s="61">
        <f>D5*15</f>
        <v>8541</v>
      </c>
      <c r="G5" s="61">
        <f>D5*10</f>
        <v>5694</v>
      </c>
      <c r="H5" s="61">
        <f>E5+F5+G5</f>
        <v>25623</v>
      </c>
    </row>
    <row r="6" spans="1:8" s="30" customFormat="1" ht="19.5" customHeight="1" x14ac:dyDescent="0.3">
      <c r="A6" s="61"/>
      <c r="B6" s="50"/>
      <c r="C6" s="50"/>
      <c r="D6" s="87"/>
      <c r="E6" s="50"/>
      <c r="F6" s="50"/>
      <c r="G6" s="50"/>
      <c r="H6" s="50"/>
    </row>
    <row r="7" spans="1:8" s="30" customFormat="1" ht="19.5" customHeight="1" x14ac:dyDescent="0.3">
      <c r="A7" s="61"/>
      <c r="B7" s="50"/>
      <c r="C7" s="50"/>
      <c r="D7" s="87"/>
      <c r="E7" s="50"/>
      <c r="F7" s="50"/>
      <c r="G7" s="50"/>
      <c r="H7" s="50"/>
    </row>
    <row r="8" spans="1:8" s="30" customFormat="1" ht="19.5" customHeight="1" x14ac:dyDescent="0.3">
      <c r="A8" s="61"/>
      <c r="B8" s="50"/>
      <c r="C8" s="50"/>
      <c r="D8" s="87"/>
      <c r="E8" s="50"/>
      <c r="F8" s="50"/>
      <c r="G8" s="50"/>
      <c r="H8" s="50"/>
    </row>
    <row r="9" spans="1:8" s="30" customFormat="1" ht="19.5" customHeight="1" x14ac:dyDescent="0.3">
      <c r="A9" s="61"/>
      <c r="B9" s="50"/>
      <c r="C9" s="50"/>
      <c r="D9" s="87"/>
      <c r="E9" s="50"/>
      <c r="F9" s="50"/>
      <c r="G9" s="50"/>
      <c r="H9" s="50"/>
    </row>
    <row r="10" spans="1:8" ht="26" customHeight="1" x14ac:dyDescent="0.25">
      <c r="A10" s="111" t="s">
        <v>17</v>
      </c>
      <c r="B10" s="111"/>
      <c r="C10" s="111"/>
      <c r="D10" s="39">
        <f>SUM(D5:D5)</f>
        <v>569.4</v>
      </c>
      <c r="E10" s="11">
        <f>SUM(E5:E5)</f>
        <v>11388</v>
      </c>
      <c r="F10" s="11">
        <f>SUM(F5:F5)</f>
        <v>8541</v>
      </c>
      <c r="G10" s="11">
        <f>SUM(G5:G5)</f>
        <v>5694</v>
      </c>
      <c r="H10" s="11">
        <f>SUM(H5:H5)</f>
        <v>25623</v>
      </c>
    </row>
  </sheetData>
  <mergeCells count="8">
    <mergeCell ref="A10:C10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609" orientation="landscape" useFirstPageNumber="1" r:id="rId1"/>
  <headerFooter>
    <oddFooter>&amp;C&amp;P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70F0A-6881-4C3C-936D-EDDEA493AF26}">
  <dimension ref="A1:J22"/>
  <sheetViews>
    <sheetView tabSelected="1" workbookViewId="0">
      <selection activeCell="J5" sqref="J5"/>
    </sheetView>
  </sheetViews>
  <sheetFormatPr defaultRowHeight="14" x14ac:dyDescent="0.25"/>
  <cols>
    <col min="1" max="1" width="4.58203125" style="1" customWidth="1"/>
    <col min="2" max="2" width="14.08203125" style="1" customWidth="1"/>
    <col min="3" max="3" width="13.58203125" style="1" customWidth="1"/>
    <col min="4" max="4" width="8" style="1" customWidth="1"/>
    <col min="5" max="8" width="7.08203125" style="1" customWidth="1"/>
    <col min="9" max="16384" width="8.6640625" style="1"/>
  </cols>
  <sheetData>
    <row r="1" spans="1:10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10" ht="20" customHeight="1" x14ac:dyDescent="0.25">
      <c r="A2" s="113" t="s">
        <v>101</v>
      </c>
      <c r="B2" s="113"/>
      <c r="C2" s="113"/>
      <c r="D2" s="113"/>
      <c r="E2" s="113"/>
      <c r="F2" s="114"/>
      <c r="G2" s="113"/>
      <c r="H2" s="113"/>
    </row>
    <row r="3" spans="1:10" s="2" customFormat="1" ht="23" customHeight="1" x14ac:dyDescent="0.25">
      <c r="A3" s="112" t="s">
        <v>19</v>
      </c>
      <c r="B3" s="115" t="s">
        <v>358</v>
      </c>
      <c r="C3" s="112" t="s">
        <v>115</v>
      </c>
      <c r="D3" s="115" t="s">
        <v>20</v>
      </c>
      <c r="E3" s="112" t="s">
        <v>23</v>
      </c>
      <c r="F3" s="116"/>
      <c r="G3" s="112"/>
      <c r="H3" s="112"/>
    </row>
    <row r="4" spans="1:10" s="2" customFormat="1" ht="23" customHeight="1" x14ac:dyDescent="0.25">
      <c r="A4" s="112"/>
      <c r="B4" s="115"/>
      <c r="C4" s="112"/>
      <c r="D4" s="115"/>
      <c r="E4" s="13" t="s">
        <v>21</v>
      </c>
      <c r="F4" s="63" t="s">
        <v>120</v>
      </c>
      <c r="G4" s="13" t="s">
        <v>22</v>
      </c>
      <c r="H4" s="13" t="s">
        <v>5</v>
      </c>
    </row>
    <row r="5" spans="1:10" ht="39" x14ac:dyDescent="0.25">
      <c r="A5" s="14">
        <v>1</v>
      </c>
      <c r="B5" s="61" t="s">
        <v>342</v>
      </c>
      <c r="C5" s="61" t="s">
        <v>343</v>
      </c>
      <c r="D5" s="62">
        <v>1525</v>
      </c>
      <c r="E5" s="61">
        <f>D5*20</f>
        <v>30500</v>
      </c>
      <c r="F5" s="61">
        <f>D5*15</f>
        <v>22875</v>
      </c>
      <c r="G5" s="61">
        <f>D5*10</f>
        <v>15250</v>
      </c>
      <c r="H5" s="61">
        <f>SUM(E5:G5)</f>
        <v>68625</v>
      </c>
    </row>
    <row r="6" spans="1:10" ht="39" x14ac:dyDescent="0.25">
      <c r="A6" s="14">
        <v>2</v>
      </c>
      <c r="B6" s="65" t="s">
        <v>344</v>
      </c>
      <c r="C6" s="61" t="s">
        <v>345</v>
      </c>
      <c r="D6" s="62">
        <v>944.8</v>
      </c>
      <c r="E6" s="61">
        <f>D6*20</f>
        <v>18896</v>
      </c>
      <c r="F6" s="61">
        <f>D6*15</f>
        <v>14172</v>
      </c>
      <c r="G6" s="61">
        <f>D6*10</f>
        <v>9448</v>
      </c>
      <c r="H6" s="61">
        <f t="shared" ref="H6:H9" si="0">SUM(E6:G6)</f>
        <v>42516</v>
      </c>
    </row>
    <row r="7" spans="1:10" ht="26" x14ac:dyDescent="0.25">
      <c r="A7" s="14">
        <v>3</v>
      </c>
      <c r="B7" s="74" t="s">
        <v>342</v>
      </c>
      <c r="C7" s="61" t="s">
        <v>346</v>
      </c>
      <c r="D7" s="62">
        <v>138.1</v>
      </c>
      <c r="E7" s="61">
        <f t="shared" ref="E7:E9" si="1">D7*20</f>
        <v>2762</v>
      </c>
      <c r="F7" s="61">
        <f t="shared" ref="F7:F9" si="2">D7*15</f>
        <v>2071.5</v>
      </c>
      <c r="G7" s="61">
        <f t="shared" ref="G7:G9" si="3">D7*10</f>
        <v>1381</v>
      </c>
      <c r="H7" s="61">
        <f t="shared" si="0"/>
        <v>6214.5</v>
      </c>
    </row>
    <row r="8" spans="1:10" x14ac:dyDescent="0.25">
      <c r="A8" s="14">
        <v>4</v>
      </c>
      <c r="B8" s="65" t="s">
        <v>89</v>
      </c>
      <c r="C8" s="105" t="s">
        <v>116</v>
      </c>
      <c r="D8" s="62">
        <v>530</v>
      </c>
      <c r="E8" s="61">
        <f t="shared" si="1"/>
        <v>10600</v>
      </c>
      <c r="F8" s="61">
        <f t="shared" si="2"/>
        <v>7950</v>
      </c>
      <c r="G8" s="61">
        <f t="shared" si="3"/>
        <v>5300</v>
      </c>
      <c r="H8" s="61">
        <f t="shared" si="0"/>
        <v>23850</v>
      </c>
    </row>
    <row r="9" spans="1:10" x14ac:dyDescent="0.25">
      <c r="A9" s="14">
        <v>5</v>
      </c>
      <c r="B9" s="61" t="s">
        <v>347</v>
      </c>
      <c r="C9" s="61" t="s">
        <v>348</v>
      </c>
      <c r="D9" s="62">
        <v>173.3</v>
      </c>
      <c r="E9" s="61">
        <f t="shared" si="1"/>
        <v>3466</v>
      </c>
      <c r="F9" s="61">
        <f t="shared" si="2"/>
        <v>2599.5</v>
      </c>
      <c r="G9" s="61">
        <f t="shared" si="3"/>
        <v>1733</v>
      </c>
      <c r="H9" s="61">
        <f t="shared" si="0"/>
        <v>7798.5</v>
      </c>
    </row>
    <row r="10" spans="1:10" ht="26" x14ac:dyDescent="0.25">
      <c r="A10" s="14">
        <v>6</v>
      </c>
      <c r="B10" s="61" t="s">
        <v>342</v>
      </c>
      <c r="C10" s="61" t="s">
        <v>349</v>
      </c>
      <c r="D10" s="61">
        <v>2369.6</v>
      </c>
      <c r="E10" s="61">
        <f>D10*20</f>
        <v>47392</v>
      </c>
      <c r="F10" s="61">
        <f>D10*15</f>
        <v>35544</v>
      </c>
      <c r="G10" s="61">
        <f>D10*10</f>
        <v>23696</v>
      </c>
      <c r="H10" s="61">
        <f>SUM(E10:G10)</f>
        <v>106632</v>
      </c>
    </row>
    <row r="11" spans="1:10" ht="52" x14ac:dyDescent="0.25">
      <c r="A11" s="14">
        <v>7</v>
      </c>
      <c r="B11" s="50" t="s">
        <v>72</v>
      </c>
      <c r="C11" s="50" t="s">
        <v>356</v>
      </c>
      <c r="D11" s="50">
        <v>2048.8000000000002</v>
      </c>
      <c r="E11" s="50">
        <f t="shared" ref="E11:E13" si="4">D11*20</f>
        <v>40976</v>
      </c>
      <c r="F11" s="50">
        <f t="shared" ref="F11:F13" si="5">D11*15</f>
        <v>30732.000000000004</v>
      </c>
      <c r="G11" s="50">
        <f t="shared" ref="G11:G13" si="6">D11*10</f>
        <v>20488</v>
      </c>
      <c r="H11" s="50">
        <f t="shared" ref="H11:H13" si="7">SUM(E11:G11)</f>
        <v>92196</v>
      </c>
    </row>
    <row r="12" spans="1:10" ht="26" x14ac:dyDescent="0.25">
      <c r="A12" s="14">
        <v>8</v>
      </c>
      <c r="B12" s="50" t="s">
        <v>90</v>
      </c>
      <c r="C12" s="61" t="s">
        <v>350</v>
      </c>
      <c r="D12" s="50">
        <v>122.5</v>
      </c>
      <c r="E12" s="50">
        <f t="shared" si="4"/>
        <v>2450</v>
      </c>
      <c r="F12" s="50">
        <f t="shared" si="5"/>
        <v>1837.5</v>
      </c>
      <c r="G12" s="50">
        <f t="shared" si="6"/>
        <v>1225</v>
      </c>
      <c r="H12" s="50">
        <f t="shared" si="7"/>
        <v>5512.5</v>
      </c>
    </row>
    <row r="13" spans="1:10" s="30" customFormat="1" x14ac:dyDescent="0.25">
      <c r="A13" s="14">
        <v>9</v>
      </c>
      <c r="B13" s="61" t="s">
        <v>91</v>
      </c>
      <c r="C13" s="61" t="s">
        <v>351</v>
      </c>
      <c r="D13" s="61">
        <v>37.700000000000003</v>
      </c>
      <c r="E13" s="50">
        <f t="shared" si="4"/>
        <v>754</v>
      </c>
      <c r="F13" s="50">
        <f t="shared" si="5"/>
        <v>565.5</v>
      </c>
      <c r="G13" s="50">
        <f t="shared" si="6"/>
        <v>377</v>
      </c>
      <c r="H13" s="50">
        <f t="shared" si="7"/>
        <v>1696.5</v>
      </c>
      <c r="J13" s="1"/>
    </row>
    <row r="14" spans="1:10" s="30" customFormat="1" ht="39" x14ac:dyDescent="0.25">
      <c r="A14" s="14">
        <v>10</v>
      </c>
      <c r="B14" s="61" t="s">
        <v>90</v>
      </c>
      <c r="C14" s="61" t="s">
        <v>352</v>
      </c>
      <c r="D14" s="61">
        <v>386.3</v>
      </c>
      <c r="E14" s="61">
        <f>D14*20</f>
        <v>7726</v>
      </c>
      <c r="F14" s="61">
        <f>D14*15</f>
        <v>5794.5</v>
      </c>
      <c r="G14" s="61">
        <f>D14*10</f>
        <v>3863</v>
      </c>
      <c r="H14" s="61">
        <f>E14+F14+G14</f>
        <v>17383.5</v>
      </c>
      <c r="J14" s="1"/>
    </row>
    <row r="15" spans="1:10" s="30" customFormat="1" x14ac:dyDescent="0.25">
      <c r="A15" s="14">
        <v>11</v>
      </c>
      <c r="B15" s="61" t="s">
        <v>353</v>
      </c>
      <c r="C15" s="61" t="s">
        <v>357</v>
      </c>
      <c r="D15" s="61">
        <v>44.2</v>
      </c>
      <c r="E15" s="61">
        <f t="shared" ref="E15" si="8">D15*20</f>
        <v>884</v>
      </c>
      <c r="F15" s="61">
        <f t="shared" ref="F15" si="9">D15*15</f>
        <v>663</v>
      </c>
      <c r="G15" s="61">
        <f t="shared" ref="G15" si="10">D15*10</f>
        <v>442</v>
      </c>
      <c r="H15" s="61">
        <f t="shared" ref="H15" si="11">E15+F15+G15</f>
        <v>1989</v>
      </c>
      <c r="J15" s="1"/>
    </row>
    <row r="16" spans="1:10" s="30" customFormat="1" ht="26" x14ac:dyDescent="0.25">
      <c r="A16" s="14">
        <v>12</v>
      </c>
      <c r="B16" s="61" t="s">
        <v>342</v>
      </c>
      <c r="C16" s="61" t="s">
        <v>354</v>
      </c>
      <c r="D16" s="62">
        <v>1748.1</v>
      </c>
      <c r="E16" s="61">
        <f>D16*20</f>
        <v>34962</v>
      </c>
      <c r="F16" s="61">
        <f>D16*15</f>
        <v>26221.5</v>
      </c>
      <c r="G16" s="61">
        <f>D16*10</f>
        <v>17481</v>
      </c>
      <c r="H16" s="61">
        <f>SUM(E16:G16)</f>
        <v>78664.5</v>
      </c>
      <c r="J16" s="1"/>
    </row>
    <row r="17" spans="1:10" s="30" customFormat="1" x14ac:dyDescent="0.25">
      <c r="A17" s="14">
        <v>13</v>
      </c>
      <c r="B17" s="61" t="s">
        <v>344</v>
      </c>
      <c r="C17" s="61" t="s">
        <v>355</v>
      </c>
      <c r="D17" s="62">
        <v>66</v>
      </c>
      <c r="E17" s="61">
        <f t="shared" ref="E17" si="12">D17*20</f>
        <v>1320</v>
      </c>
      <c r="F17" s="61">
        <f t="shared" ref="F17" si="13">D17*15</f>
        <v>990</v>
      </c>
      <c r="G17" s="61">
        <f t="shared" ref="G17" si="14">D17*10</f>
        <v>660</v>
      </c>
      <c r="H17" s="61">
        <f t="shared" ref="H17" si="15">SUM(E17:G17)</f>
        <v>2970</v>
      </c>
      <c r="J17" s="1"/>
    </row>
    <row r="18" spans="1:10" s="30" customFormat="1" ht="19.5" customHeight="1" x14ac:dyDescent="0.3">
      <c r="A18" s="14"/>
      <c r="B18" s="18"/>
      <c r="C18" s="20"/>
      <c r="D18" s="16"/>
      <c r="E18" s="14"/>
      <c r="F18" s="61"/>
      <c r="G18" s="14"/>
      <c r="H18" s="14"/>
    </row>
    <row r="19" spans="1:10" s="30" customFormat="1" ht="19.5" customHeight="1" x14ac:dyDescent="0.3">
      <c r="A19" s="14"/>
      <c r="B19" s="47"/>
      <c r="C19" s="14"/>
      <c r="D19" s="16"/>
      <c r="E19" s="14"/>
      <c r="F19" s="61"/>
      <c r="G19" s="14"/>
      <c r="H19" s="14"/>
    </row>
    <row r="20" spans="1:10" ht="19.5" customHeight="1" x14ac:dyDescent="0.25">
      <c r="A20" s="11"/>
      <c r="B20" s="11"/>
      <c r="C20" s="11"/>
      <c r="D20" s="12"/>
      <c r="E20" s="11"/>
      <c r="F20" s="59"/>
      <c r="G20" s="11"/>
      <c r="H20" s="11"/>
    </row>
    <row r="21" spans="1:10" ht="19.5" customHeight="1" x14ac:dyDescent="0.25">
      <c r="A21" s="11"/>
      <c r="B21" s="11"/>
      <c r="C21" s="11"/>
      <c r="D21" s="12"/>
      <c r="E21" s="11"/>
      <c r="F21" s="59"/>
      <c r="G21" s="11"/>
      <c r="H21" s="11"/>
    </row>
    <row r="22" spans="1:10" ht="26" customHeight="1" x14ac:dyDescent="0.25">
      <c r="A22" s="111" t="s">
        <v>17</v>
      </c>
      <c r="B22" s="111"/>
      <c r="C22" s="111"/>
      <c r="D22" s="12">
        <f>SUM(D5:D21)</f>
        <v>10134.400000000001</v>
      </c>
      <c r="E22" s="11">
        <f>SUM(E5:E21)</f>
        <v>202688</v>
      </c>
      <c r="F22" s="11">
        <f>SUM(F5:F21)</f>
        <v>152016</v>
      </c>
      <c r="G22" s="11">
        <f>SUM(G5:G21)</f>
        <v>101344</v>
      </c>
      <c r="H22" s="11">
        <f>SUM(H5:H21)</f>
        <v>456048</v>
      </c>
    </row>
  </sheetData>
  <mergeCells count="8">
    <mergeCell ref="A22:C22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746" orientation="landscape" useFirstPageNumber="1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01D6A-81CD-4985-A25A-2097084CDD55}">
  <dimension ref="A1:H21"/>
  <sheetViews>
    <sheetView zoomScaleNormal="100" workbookViewId="0">
      <selection activeCell="J4" sqref="J4"/>
    </sheetView>
  </sheetViews>
  <sheetFormatPr defaultRowHeight="14" x14ac:dyDescent="0.25"/>
  <cols>
    <col min="1" max="1" width="4.58203125" style="1" customWidth="1"/>
    <col min="2" max="2" width="14.08203125" style="1" customWidth="1"/>
    <col min="3" max="3" width="13.58203125" style="1" customWidth="1"/>
    <col min="4" max="4" width="7.9140625" style="1" customWidth="1"/>
    <col min="5" max="8" width="7.08203125" style="1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92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15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5"/>
      <c r="C4" s="112"/>
      <c r="D4" s="115"/>
      <c r="E4" s="13" t="s">
        <v>21</v>
      </c>
      <c r="F4" s="63" t="s">
        <v>120</v>
      </c>
      <c r="G4" s="13" t="s">
        <v>22</v>
      </c>
      <c r="H4" s="13" t="s">
        <v>5</v>
      </c>
    </row>
    <row r="5" spans="1:8" s="49" customFormat="1" x14ac:dyDescent="0.25">
      <c r="A5" s="14">
        <v>1</v>
      </c>
      <c r="B5" s="61" t="s">
        <v>123</v>
      </c>
      <c r="C5" s="61" t="s">
        <v>126</v>
      </c>
      <c r="D5" s="62">
        <v>139</v>
      </c>
      <c r="E5" s="61">
        <f>D5*20</f>
        <v>2780</v>
      </c>
      <c r="F5" s="61">
        <f t="shared" ref="F5:F11" si="0">D5*15</f>
        <v>2085</v>
      </c>
      <c r="G5" s="61">
        <f>D5*10</f>
        <v>1390</v>
      </c>
      <c r="H5" s="61">
        <f>E5+F5+G5</f>
        <v>6255</v>
      </c>
    </row>
    <row r="6" spans="1:8" s="49" customFormat="1" ht="26" x14ac:dyDescent="0.25">
      <c r="A6" s="14">
        <v>2</v>
      </c>
      <c r="B6" s="65" t="s">
        <v>26</v>
      </c>
      <c r="C6" s="50" t="s">
        <v>103</v>
      </c>
      <c r="D6" s="61">
        <v>166.2</v>
      </c>
      <c r="E6" s="61">
        <f t="shared" ref="E6:E8" si="1">D6*20</f>
        <v>3324</v>
      </c>
      <c r="F6" s="61">
        <f t="shared" si="0"/>
        <v>2493</v>
      </c>
      <c r="G6" s="61">
        <f t="shared" ref="G6:G8" si="2">10*D6</f>
        <v>1662</v>
      </c>
      <c r="H6" s="61">
        <f t="shared" ref="H6:H8" si="3">SUM(E6:G6)</f>
        <v>7479</v>
      </c>
    </row>
    <row r="7" spans="1:8" s="49" customFormat="1" ht="26" x14ac:dyDescent="0.25">
      <c r="A7" s="14">
        <v>3</v>
      </c>
      <c r="B7" s="50" t="s">
        <v>124</v>
      </c>
      <c r="C7" s="50" t="s">
        <v>125</v>
      </c>
      <c r="D7" s="61">
        <v>230.3</v>
      </c>
      <c r="E7" s="61">
        <f t="shared" si="1"/>
        <v>4606</v>
      </c>
      <c r="F7" s="61">
        <f t="shared" si="0"/>
        <v>3454.5</v>
      </c>
      <c r="G7" s="61">
        <f t="shared" si="2"/>
        <v>2303</v>
      </c>
      <c r="H7" s="61">
        <f t="shared" si="3"/>
        <v>10363.5</v>
      </c>
    </row>
    <row r="8" spans="1:8" s="49" customFormat="1" ht="26" x14ac:dyDescent="0.25">
      <c r="A8" s="14">
        <v>4</v>
      </c>
      <c r="B8" s="50" t="s">
        <v>25</v>
      </c>
      <c r="C8" s="50" t="s">
        <v>102</v>
      </c>
      <c r="D8" s="61">
        <v>152.1</v>
      </c>
      <c r="E8" s="61">
        <f t="shared" si="1"/>
        <v>3042</v>
      </c>
      <c r="F8" s="61">
        <f t="shared" si="0"/>
        <v>2281.5</v>
      </c>
      <c r="G8" s="61">
        <f t="shared" si="2"/>
        <v>1521</v>
      </c>
      <c r="H8" s="61">
        <f t="shared" si="3"/>
        <v>6844.5</v>
      </c>
    </row>
    <row r="9" spans="1:8" s="49" customFormat="1" x14ac:dyDescent="0.25">
      <c r="A9" s="14">
        <v>5</v>
      </c>
      <c r="B9" s="61" t="s">
        <v>127</v>
      </c>
      <c r="C9" s="61" t="s">
        <v>128</v>
      </c>
      <c r="D9" s="61">
        <v>239.5</v>
      </c>
      <c r="E9" s="61">
        <f>D9*20</f>
        <v>4790</v>
      </c>
      <c r="F9" s="61">
        <f t="shared" si="0"/>
        <v>3592.5</v>
      </c>
      <c r="G9" s="61">
        <f>D9*10</f>
        <v>2395</v>
      </c>
      <c r="H9" s="61">
        <f>SUM(E9:G9)</f>
        <v>10777.5</v>
      </c>
    </row>
    <row r="10" spans="1:8" s="49" customFormat="1" ht="39" x14ac:dyDescent="0.25">
      <c r="A10" s="14">
        <v>6</v>
      </c>
      <c r="B10" s="61" t="s">
        <v>123</v>
      </c>
      <c r="C10" s="61" t="s">
        <v>129</v>
      </c>
      <c r="D10" s="61">
        <v>304.89999999999998</v>
      </c>
      <c r="E10" s="61">
        <f>D10*20</f>
        <v>6098</v>
      </c>
      <c r="F10" s="61">
        <f t="shared" si="0"/>
        <v>4573.5</v>
      </c>
      <c r="G10" s="61">
        <f>D10*10</f>
        <v>3049</v>
      </c>
      <c r="H10" s="61">
        <f>SUM(E10:G10)</f>
        <v>13720.5</v>
      </c>
    </row>
    <row r="11" spans="1:8" s="49" customFormat="1" ht="52" x14ac:dyDescent="0.25">
      <c r="A11" s="14">
        <v>7</v>
      </c>
      <c r="B11" s="61" t="s">
        <v>127</v>
      </c>
      <c r="C11" s="52" t="s">
        <v>130</v>
      </c>
      <c r="D11" s="62">
        <v>745.5</v>
      </c>
      <c r="E11" s="61">
        <f>D11*20</f>
        <v>14910</v>
      </c>
      <c r="F11" s="61">
        <f t="shared" si="0"/>
        <v>11182.5</v>
      </c>
      <c r="G11" s="61">
        <f>D11*10</f>
        <v>7455</v>
      </c>
      <c r="H11" s="61">
        <f>E11+F11+G11</f>
        <v>33547.5</v>
      </c>
    </row>
    <row r="12" spans="1:8" s="49" customFormat="1" x14ac:dyDescent="0.25">
      <c r="A12" s="14">
        <v>8</v>
      </c>
      <c r="B12" s="61" t="s">
        <v>24</v>
      </c>
      <c r="C12" s="61" t="s">
        <v>133</v>
      </c>
      <c r="D12" s="62">
        <v>21</v>
      </c>
      <c r="E12" s="61">
        <f t="shared" ref="E12" si="4">D12*20</f>
        <v>420</v>
      </c>
      <c r="F12" s="61">
        <f t="shared" ref="F12" si="5">D12*15</f>
        <v>315</v>
      </c>
      <c r="G12" s="61">
        <f t="shared" ref="G12" si="6">D12*10</f>
        <v>210</v>
      </c>
      <c r="H12" s="61">
        <f t="shared" ref="H12" si="7">E12+F12+G12</f>
        <v>945</v>
      </c>
    </row>
    <row r="13" spans="1:8" s="49" customFormat="1" ht="39" x14ac:dyDescent="0.25">
      <c r="A13" s="14">
        <v>9</v>
      </c>
      <c r="B13" s="61" t="s">
        <v>131</v>
      </c>
      <c r="C13" s="61" t="s">
        <v>132</v>
      </c>
      <c r="D13" s="61">
        <v>6166.3</v>
      </c>
      <c r="E13" s="61">
        <f>D13*20</f>
        <v>123326</v>
      </c>
      <c r="F13" s="61">
        <f>D13*15</f>
        <v>92494.5</v>
      </c>
      <c r="G13" s="61">
        <f>D13*10</f>
        <v>61663</v>
      </c>
      <c r="H13" s="61">
        <f>SUM(E13:G13)</f>
        <v>277483.5</v>
      </c>
    </row>
    <row r="14" spans="1:8" s="49" customFormat="1" ht="18" customHeight="1" x14ac:dyDescent="0.25">
      <c r="A14" s="14"/>
      <c r="B14" s="20"/>
      <c r="C14" s="20"/>
      <c r="D14" s="19"/>
      <c r="E14" s="14"/>
      <c r="F14" s="61"/>
      <c r="G14" s="14"/>
      <c r="H14" s="14"/>
    </row>
    <row r="15" spans="1:8" s="49" customFormat="1" ht="18" customHeight="1" x14ac:dyDescent="0.25">
      <c r="A15" s="14"/>
      <c r="B15" s="14"/>
      <c r="C15" s="14"/>
      <c r="D15" s="19"/>
      <c r="E15" s="14"/>
      <c r="F15" s="61"/>
      <c r="G15" s="14"/>
      <c r="H15" s="14"/>
    </row>
    <row r="16" spans="1:8" s="49" customFormat="1" ht="18" customHeight="1" x14ac:dyDescent="0.25">
      <c r="A16" s="14"/>
      <c r="B16" s="14"/>
      <c r="C16" s="14"/>
      <c r="D16" s="19"/>
      <c r="E16" s="14"/>
      <c r="F16" s="61"/>
      <c r="G16" s="14"/>
      <c r="H16" s="14"/>
    </row>
    <row r="17" spans="1:8" s="49" customFormat="1" ht="18" customHeight="1" x14ac:dyDescent="0.25">
      <c r="A17" s="14"/>
      <c r="B17" s="14"/>
      <c r="C17" s="14"/>
      <c r="D17" s="19"/>
      <c r="E17" s="14"/>
      <c r="F17" s="61"/>
      <c r="G17" s="14"/>
      <c r="H17" s="14"/>
    </row>
    <row r="18" spans="1:8" s="49" customFormat="1" ht="18" customHeight="1" x14ac:dyDescent="0.25">
      <c r="A18" s="14"/>
      <c r="B18" s="14"/>
      <c r="C18" s="14"/>
      <c r="D18" s="19"/>
      <c r="E18" s="14"/>
      <c r="F18" s="61"/>
      <c r="G18" s="14"/>
      <c r="H18" s="14"/>
    </row>
    <row r="19" spans="1:8" s="49" customFormat="1" ht="18" customHeight="1" x14ac:dyDescent="0.25">
      <c r="A19" s="14"/>
      <c r="B19" s="14"/>
      <c r="C19" s="14"/>
      <c r="D19" s="19"/>
      <c r="E19" s="14"/>
      <c r="F19" s="61"/>
      <c r="G19" s="14"/>
      <c r="H19" s="14"/>
    </row>
    <row r="20" spans="1:8" s="49" customFormat="1" ht="18" customHeight="1" x14ac:dyDescent="0.25">
      <c r="A20" s="14"/>
      <c r="B20" s="14"/>
      <c r="C20" s="14"/>
      <c r="D20" s="19"/>
      <c r="E20" s="14"/>
      <c r="F20" s="61"/>
      <c r="G20" s="14"/>
      <c r="H20" s="14"/>
    </row>
    <row r="21" spans="1:8" ht="26" customHeight="1" x14ac:dyDescent="0.25">
      <c r="A21" s="111" t="s">
        <v>17</v>
      </c>
      <c r="B21" s="111"/>
      <c r="C21" s="111"/>
      <c r="D21" s="11">
        <f>SUM(D5:D20)</f>
        <v>8164.8</v>
      </c>
      <c r="E21" s="11">
        <f>SUM(E5:E20)</f>
        <v>163296</v>
      </c>
      <c r="F21" s="11">
        <f>SUM(F5:F20)</f>
        <v>122472</v>
      </c>
      <c r="G21" s="11">
        <f>SUM(G5:G20)</f>
        <v>81648</v>
      </c>
      <c r="H21" s="11">
        <f>SUM(H5:H20)</f>
        <v>367416</v>
      </c>
    </row>
  </sheetData>
  <mergeCells count="8">
    <mergeCell ref="A21:C21"/>
    <mergeCell ref="A2:H2"/>
    <mergeCell ref="A1:H1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5" orientation="landscape" useFirstPageNumber="1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3E952-19A0-44F5-B46B-84A506B72BF9}">
  <dimension ref="A1:H35"/>
  <sheetViews>
    <sheetView workbookViewId="0">
      <selection activeCell="J3" sqref="J3"/>
    </sheetView>
  </sheetViews>
  <sheetFormatPr defaultRowHeight="14" x14ac:dyDescent="0.25"/>
  <cols>
    <col min="1" max="1" width="4.58203125" style="1" customWidth="1"/>
    <col min="2" max="2" width="14.08203125" style="1" customWidth="1"/>
    <col min="3" max="3" width="13.58203125" style="1" customWidth="1"/>
    <col min="4" max="8" width="7.08203125" style="1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93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15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8"/>
      <c r="C4" s="117"/>
      <c r="D4" s="118"/>
      <c r="E4" s="70" t="s">
        <v>21</v>
      </c>
      <c r="F4" s="70" t="s">
        <v>120</v>
      </c>
      <c r="G4" s="70" t="s">
        <v>22</v>
      </c>
      <c r="H4" s="70" t="s">
        <v>5</v>
      </c>
    </row>
    <row r="5" spans="1:8" ht="30" customHeight="1" x14ac:dyDescent="0.25">
      <c r="A5" s="69">
        <v>1</v>
      </c>
      <c r="B5" s="50" t="s">
        <v>136</v>
      </c>
      <c r="C5" s="50" t="s">
        <v>134</v>
      </c>
      <c r="D5" s="51">
        <v>180</v>
      </c>
      <c r="E5" s="50">
        <f>D5*20</f>
        <v>3600</v>
      </c>
      <c r="F5" s="50">
        <f>D5*15</f>
        <v>2700</v>
      </c>
      <c r="G5" s="50">
        <f>D5*10</f>
        <v>1800</v>
      </c>
      <c r="H5" s="50">
        <v>8100</v>
      </c>
    </row>
    <row r="6" spans="1:8" s="27" customFormat="1" ht="16" customHeight="1" x14ac:dyDescent="0.25">
      <c r="A6" s="69">
        <v>2</v>
      </c>
      <c r="B6" s="50" t="s">
        <v>137</v>
      </c>
      <c r="C6" s="50" t="s">
        <v>134</v>
      </c>
      <c r="D6" s="51">
        <v>407</v>
      </c>
      <c r="E6" s="50">
        <f>D6*20</f>
        <v>8140</v>
      </c>
      <c r="F6" s="50">
        <f>D6*15</f>
        <v>6105</v>
      </c>
      <c r="G6" s="50">
        <f>D6*10</f>
        <v>4070</v>
      </c>
      <c r="H6" s="50">
        <v>18315</v>
      </c>
    </row>
    <row r="7" spans="1:8" s="27" customFormat="1" ht="48" customHeight="1" x14ac:dyDescent="0.25">
      <c r="A7" s="69">
        <v>3</v>
      </c>
      <c r="B7" s="74" t="s">
        <v>138</v>
      </c>
      <c r="C7" s="65" t="s">
        <v>134</v>
      </c>
      <c r="D7" s="73">
        <v>125</v>
      </c>
      <c r="E7" s="65">
        <f>D7*20</f>
        <v>2500</v>
      </c>
      <c r="F7" s="65">
        <f>D7*15</f>
        <v>1875</v>
      </c>
      <c r="G7" s="65">
        <f>D7*10</f>
        <v>1250</v>
      </c>
      <c r="H7" s="65">
        <v>5625</v>
      </c>
    </row>
    <row r="8" spans="1:8" s="27" customFormat="1" ht="16" customHeight="1" x14ac:dyDescent="0.25">
      <c r="A8" s="69">
        <v>4</v>
      </c>
      <c r="B8" s="65" t="s">
        <v>27</v>
      </c>
      <c r="C8" s="65" t="s">
        <v>139</v>
      </c>
      <c r="D8" s="73">
        <v>60</v>
      </c>
      <c r="E8" s="65">
        <v>1200</v>
      </c>
      <c r="F8" s="65">
        <v>900</v>
      </c>
      <c r="G8" s="65">
        <v>600</v>
      </c>
      <c r="H8" s="65">
        <v>2700</v>
      </c>
    </row>
    <row r="9" spans="1:8" s="27" customFormat="1" ht="16" customHeight="1" x14ac:dyDescent="0.25">
      <c r="A9" s="69">
        <v>5</v>
      </c>
      <c r="B9" s="65" t="s">
        <v>140</v>
      </c>
      <c r="C9" s="65" t="s">
        <v>141</v>
      </c>
      <c r="D9" s="73">
        <v>53.1</v>
      </c>
      <c r="E9" s="65">
        <v>1062</v>
      </c>
      <c r="F9" s="65">
        <v>796.5</v>
      </c>
      <c r="G9" s="65">
        <v>531</v>
      </c>
      <c r="H9" s="65">
        <v>2389.5</v>
      </c>
    </row>
    <row r="10" spans="1:8" s="27" customFormat="1" ht="16" customHeight="1" x14ac:dyDescent="0.25">
      <c r="A10" s="69">
        <v>6</v>
      </c>
      <c r="B10" s="65" t="s">
        <v>142</v>
      </c>
      <c r="C10" s="65" t="s">
        <v>143</v>
      </c>
      <c r="D10" s="73">
        <v>150</v>
      </c>
      <c r="E10" s="65">
        <v>3000</v>
      </c>
      <c r="F10" s="65">
        <v>2250</v>
      </c>
      <c r="G10" s="65">
        <v>1500</v>
      </c>
      <c r="H10" s="65">
        <v>6750</v>
      </c>
    </row>
    <row r="11" spans="1:8" s="27" customFormat="1" ht="30" customHeight="1" x14ac:dyDescent="0.25">
      <c r="A11" s="69">
        <v>7</v>
      </c>
      <c r="B11" s="65" t="s">
        <v>144</v>
      </c>
      <c r="C11" s="65" t="s">
        <v>145</v>
      </c>
      <c r="D11" s="73">
        <v>110</v>
      </c>
      <c r="E11" s="65">
        <v>2200</v>
      </c>
      <c r="F11" s="65">
        <v>1650</v>
      </c>
      <c r="G11" s="65">
        <v>1100</v>
      </c>
      <c r="H11" s="65">
        <v>4950</v>
      </c>
    </row>
    <row r="12" spans="1:8" s="27" customFormat="1" ht="40" customHeight="1" x14ac:dyDescent="0.25">
      <c r="A12" s="69">
        <v>8</v>
      </c>
      <c r="B12" s="65" t="s">
        <v>146</v>
      </c>
      <c r="C12" s="65" t="s">
        <v>147</v>
      </c>
      <c r="D12" s="73">
        <v>350</v>
      </c>
      <c r="E12" s="65">
        <v>7000</v>
      </c>
      <c r="F12" s="65">
        <v>5250</v>
      </c>
      <c r="G12" s="65">
        <v>3500</v>
      </c>
      <c r="H12" s="65">
        <v>15750</v>
      </c>
    </row>
    <row r="13" spans="1:8" s="27" customFormat="1" ht="30" customHeight="1" x14ac:dyDescent="0.25">
      <c r="A13" s="69">
        <v>9</v>
      </c>
      <c r="B13" s="65" t="s">
        <v>148</v>
      </c>
      <c r="C13" s="65" t="s">
        <v>149</v>
      </c>
      <c r="D13" s="73">
        <v>123</v>
      </c>
      <c r="E13" s="65">
        <v>2460</v>
      </c>
      <c r="F13" s="65">
        <v>1845</v>
      </c>
      <c r="G13" s="65">
        <v>1230</v>
      </c>
      <c r="H13" s="65">
        <v>5535</v>
      </c>
    </row>
    <row r="14" spans="1:8" s="27" customFormat="1" ht="39" x14ac:dyDescent="0.25">
      <c r="A14" s="69">
        <v>10</v>
      </c>
      <c r="B14" s="50" t="s">
        <v>150</v>
      </c>
      <c r="C14" s="50" t="s">
        <v>151</v>
      </c>
      <c r="D14" s="51">
        <v>182.6</v>
      </c>
      <c r="E14" s="50">
        <f t="shared" ref="E14:E27" si="0">D14*20</f>
        <v>3652</v>
      </c>
      <c r="F14" s="50">
        <f t="shared" ref="F14:F27" si="1">D14*15</f>
        <v>2739</v>
      </c>
      <c r="G14" s="50">
        <f t="shared" ref="G14:G27" si="2">D14*10</f>
        <v>1826</v>
      </c>
      <c r="H14" s="50">
        <f t="shared" ref="H14:H19" si="3">D14*45</f>
        <v>8217</v>
      </c>
    </row>
    <row r="15" spans="1:8" s="27" customFormat="1" ht="16" customHeight="1" x14ac:dyDescent="0.25">
      <c r="A15" s="69">
        <v>11</v>
      </c>
      <c r="B15" s="50" t="s">
        <v>28</v>
      </c>
      <c r="C15" s="50" t="s">
        <v>152</v>
      </c>
      <c r="D15" s="51">
        <v>128.9</v>
      </c>
      <c r="E15" s="50">
        <f t="shared" si="0"/>
        <v>2578</v>
      </c>
      <c r="F15" s="50">
        <f t="shared" si="1"/>
        <v>1933.5</v>
      </c>
      <c r="G15" s="50">
        <f t="shared" si="2"/>
        <v>1289</v>
      </c>
      <c r="H15" s="50">
        <f t="shared" si="3"/>
        <v>5800.5</v>
      </c>
    </row>
    <row r="16" spans="1:8" s="27" customFormat="1" ht="30" customHeight="1" x14ac:dyDescent="0.25">
      <c r="A16" s="69">
        <v>12</v>
      </c>
      <c r="B16" s="50" t="s">
        <v>153</v>
      </c>
      <c r="C16" s="50" t="s">
        <v>154</v>
      </c>
      <c r="D16" s="51">
        <v>121</v>
      </c>
      <c r="E16" s="50">
        <f t="shared" si="0"/>
        <v>2420</v>
      </c>
      <c r="F16" s="50">
        <f t="shared" si="1"/>
        <v>1815</v>
      </c>
      <c r="G16" s="50">
        <f t="shared" si="2"/>
        <v>1210</v>
      </c>
      <c r="H16" s="50">
        <f t="shared" si="3"/>
        <v>5445</v>
      </c>
    </row>
    <row r="17" spans="1:8" s="27" customFormat="1" ht="30" customHeight="1" x14ac:dyDescent="0.25">
      <c r="A17" s="69">
        <v>13</v>
      </c>
      <c r="B17" s="50" t="s">
        <v>155</v>
      </c>
      <c r="C17" s="50" t="s">
        <v>156</v>
      </c>
      <c r="D17" s="51">
        <v>149.5</v>
      </c>
      <c r="E17" s="50">
        <f t="shared" si="0"/>
        <v>2990</v>
      </c>
      <c r="F17" s="50">
        <f t="shared" si="1"/>
        <v>2242.5</v>
      </c>
      <c r="G17" s="50">
        <f t="shared" si="2"/>
        <v>1495</v>
      </c>
      <c r="H17" s="50">
        <f t="shared" si="3"/>
        <v>6727.5</v>
      </c>
    </row>
    <row r="18" spans="1:8" s="27" customFormat="1" ht="52" x14ac:dyDescent="0.25">
      <c r="A18" s="69">
        <v>14</v>
      </c>
      <c r="B18" s="50" t="s">
        <v>157</v>
      </c>
      <c r="C18" s="50" t="s">
        <v>158</v>
      </c>
      <c r="D18" s="51">
        <v>475.2</v>
      </c>
      <c r="E18" s="50">
        <f t="shared" si="0"/>
        <v>9504</v>
      </c>
      <c r="F18" s="50">
        <f t="shared" si="1"/>
        <v>7128</v>
      </c>
      <c r="G18" s="50">
        <f t="shared" si="2"/>
        <v>4752</v>
      </c>
      <c r="H18" s="50">
        <f t="shared" si="3"/>
        <v>21384</v>
      </c>
    </row>
    <row r="19" spans="1:8" s="27" customFormat="1" ht="48" customHeight="1" x14ac:dyDescent="0.25">
      <c r="A19" s="69">
        <v>15</v>
      </c>
      <c r="B19" s="50" t="s">
        <v>159</v>
      </c>
      <c r="C19" s="50" t="s">
        <v>160</v>
      </c>
      <c r="D19" s="51">
        <v>165.5</v>
      </c>
      <c r="E19" s="50">
        <f t="shared" si="0"/>
        <v>3310</v>
      </c>
      <c r="F19" s="50">
        <f t="shared" si="1"/>
        <v>2482.5</v>
      </c>
      <c r="G19" s="50">
        <f t="shared" si="2"/>
        <v>1655</v>
      </c>
      <c r="H19" s="50">
        <f t="shared" si="3"/>
        <v>7447.5</v>
      </c>
    </row>
    <row r="20" spans="1:8" s="27" customFormat="1" ht="16" customHeight="1" x14ac:dyDescent="0.25">
      <c r="A20" s="69">
        <v>16</v>
      </c>
      <c r="B20" s="76" t="s">
        <v>150</v>
      </c>
      <c r="C20" s="76" t="s">
        <v>161</v>
      </c>
      <c r="D20" s="76">
        <v>37.299999999999997</v>
      </c>
      <c r="E20" s="76">
        <f t="shared" si="0"/>
        <v>746</v>
      </c>
      <c r="F20" s="76">
        <f t="shared" si="1"/>
        <v>559.5</v>
      </c>
      <c r="G20" s="76">
        <f t="shared" si="2"/>
        <v>373</v>
      </c>
      <c r="H20" s="76">
        <f>E20+F20+G20</f>
        <v>1678.5</v>
      </c>
    </row>
    <row r="21" spans="1:8" s="27" customFormat="1" ht="39" x14ac:dyDescent="0.25">
      <c r="A21" s="69">
        <v>17</v>
      </c>
      <c r="B21" s="76" t="s">
        <v>142</v>
      </c>
      <c r="C21" s="76" t="s">
        <v>162</v>
      </c>
      <c r="D21" s="76">
        <v>244.4</v>
      </c>
      <c r="E21" s="76">
        <f t="shared" si="0"/>
        <v>4888</v>
      </c>
      <c r="F21" s="76">
        <f t="shared" si="1"/>
        <v>3666</v>
      </c>
      <c r="G21" s="76">
        <f t="shared" si="2"/>
        <v>2444</v>
      </c>
      <c r="H21" s="76">
        <f>E21+F21+G21</f>
        <v>10998</v>
      </c>
    </row>
    <row r="22" spans="1:8" ht="16" customHeight="1" x14ac:dyDescent="0.25">
      <c r="A22" s="69">
        <v>18</v>
      </c>
      <c r="B22" s="76" t="s">
        <v>157</v>
      </c>
      <c r="C22" s="76" t="s">
        <v>163</v>
      </c>
      <c r="D22" s="76">
        <v>65.900000000000006</v>
      </c>
      <c r="E22" s="76">
        <f t="shared" si="0"/>
        <v>1318</v>
      </c>
      <c r="F22" s="76">
        <f t="shared" si="1"/>
        <v>988.50000000000011</v>
      </c>
      <c r="G22" s="76">
        <f t="shared" si="2"/>
        <v>659</v>
      </c>
      <c r="H22" s="76">
        <f>E22+F22+G22</f>
        <v>2965.5</v>
      </c>
    </row>
    <row r="23" spans="1:8" ht="30" customHeight="1" x14ac:dyDescent="0.25">
      <c r="A23" s="69">
        <v>19</v>
      </c>
      <c r="B23" s="76" t="s">
        <v>29</v>
      </c>
      <c r="C23" s="76" t="s">
        <v>164</v>
      </c>
      <c r="D23" s="76">
        <v>95.6</v>
      </c>
      <c r="E23" s="76">
        <f t="shared" si="0"/>
        <v>1912</v>
      </c>
      <c r="F23" s="76">
        <f t="shared" si="1"/>
        <v>1434</v>
      </c>
      <c r="G23" s="76">
        <f t="shared" si="2"/>
        <v>956</v>
      </c>
      <c r="H23" s="76">
        <f>E23+F23+G23</f>
        <v>4302</v>
      </c>
    </row>
    <row r="24" spans="1:8" ht="30" customHeight="1" x14ac:dyDescent="0.25">
      <c r="A24" s="69">
        <v>20</v>
      </c>
      <c r="B24" s="76" t="s">
        <v>165</v>
      </c>
      <c r="C24" s="76" t="s">
        <v>166</v>
      </c>
      <c r="D24" s="76">
        <v>129.1</v>
      </c>
      <c r="E24" s="76">
        <f t="shared" si="0"/>
        <v>2582</v>
      </c>
      <c r="F24" s="76">
        <f t="shared" si="1"/>
        <v>1936.5</v>
      </c>
      <c r="G24" s="76">
        <f t="shared" si="2"/>
        <v>1291</v>
      </c>
      <c r="H24" s="76">
        <f>E24+F24+G24</f>
        <v>5809.5</v>
      </c>
    </row>
    <row r="25" spans="1:8" ht="16" customHeight="1" x14ac:dyDescent="0.25">
      <c r="A25" s="69">
        <v>21</v>
      </c>
      <c r="B25" s="52" t="s">
        <v>153</v>
      </c>
      <c r="C25" s="50" t="s">
        <v>173</v>
      </c>
      <c r="D25" s="51">
        <v>42.3</v>
      </c>
      <c r="E25" s="51">
        <f t="shared" si="0"/>
        <v>846</v>
      </c>
      <c r="F25" s="51">
        <f t="shared" si="1"/>
        <v>634.5</v>
      </c>
      <c r="G25" s="77">
        <f t="shared" si="2"/>
        <v>423</v>
      </c>
      <c r="H25" s="77">
        <f>D25*45</f>
        <v>1903.4999999999998</v>
      </c>
    </row>
    <row r="26" spans="1:8" ht="16" customHeight="1" x14ac:dyDescent="0.25">
      <c r="A26" s="69">
        <v>22</v>
      </c>
      <c r="B26" s="52" t="s">
        <v>167</v>
      </c>
      <c r="C26" s="76" t="s">
        <v>168</v>
      </c>
      <c r="D26" s="51">
        <v>60</v>
      </c>
      <c r="E26" s="51">
        <f t="shared" si="0"/>
        <v>1200</v>
      </c>
      <c r="F26" s="51">
        <f t="shared" si="1"/>
        <v>900</v>
      </c>
      <c r="G26" s="77">
        <f t="shared" si="2"/>
        <v>600</v>
      </c>
      <c r="H26" s="77">
        <f>D26*45</f>
        <v>2700</v>
      </c>
    </row>
    <row r="27" spans="1:8" ht="16" customHeight="1" x14ac:dyDescent="0.25">
      <c r="A27" s="69">
        <v>23</v>
      </c>
      <c r="B27" s="52" t="s">
        <v>30</v>
      </c>
      <c r="C27" s="50" t="s">
        <v>169</v>
      </c>
      <c r="D27" s="51">
        <v>180</v>
      </c>
      <c r="E27" s="51">
        <f t="shared" si="0"/>
        <v>3600</v>
      </c>
      <c r="F27" s="51">
        <f t="shared" si="1"/>
        <v>2700</v>
      </c>
      <c r="G27" s="77">
        <f t="shared" si="2"/>
        <v>1800</v>
      </c>
      <c r="H27" s="77">
        <f>D27*45</f>
        <v>8100</v>
      </c>
    </row>
    <row r="28" spans="1:8" ht="30" customHeight="1" x14ac:dyDescent="0.25">
      <c r="A28" s="69">
        <v>24</v>
      </c>
      <c r="B28" s="50" t="s">
        <v>170</v>
      </c>
      <c r="C28" s="50" t="s">
        <v>135</v>
      </c>
      <c r="D28" s="51">
        <v>90</v>
      </c>
      <c r="E28" s="50">
        <v>1800</v>
      </c>
      <c r="F28" s="50">
        <v>1350</v>
      </c>
      <c r="G28" s="50">
        <v>900</v>
      </c>
      <c r="H28" s="50">
        <v>4050</v>
      </c>
    </row>
    <row r="29" spans="1:8" ht="30" customHeight="1" x14ac:dyDescent="0.25">
      <c r="A29" s="69">
        <v>25</v>
      </c>
      <c r="B29" s="76" t="s">
        <v>171</v>
      </c>
      <c r="C29" s="76" t="s">
        <v>172</v>
      </c>
      <c r="D29" s="76">
        <v>405.4</v>
      </c>
      <c r="E29" s="76">
        <f>D29*20</f>
        <v>8108</v>
      </c>
      <c r="F29" s="76">
        <f>D29*15</f>
        <v>6081</v>
      </c>
      <c r="G29" s="76">
        <v>4054</v>
      </c>
      <c r="H29" s="76">
        <f>E29+F29+G29</f>
        <v>18243</v>
      </c>
    </row>
    <row r="30" spans="1:8" ht="19.5" customHeight="1" x14ac:dyDescent="0.25">
      <c r="A30" s="61"/>
      <c r="B30" s="71"/>
      <c r="C30" s="71"/>
      <c r="D30" s="72"/>
      <c r="E30" s="71"/>
      <c r="F30" s="71"/>
      <c r="G30" s="71"/>
      <c r="H30" s="71"/>
    </row>
    <row r="31" spans="1:8" ht="19.5" customHeight="1" x14ac:dyDescent="0.25">
      <c r="A31" s="61"/>
      <c r="B31" s="59"/>
      <c r="C31" s="59"/>
      <c r="D31" s="60"/>
      <c r="E31" s="59"/>
      <c r="F31" s="59"/>
      <c r="G31" s="59"/>
      <c r="H31" s="59"/>
    </row>
    <row r="32" spans="1:8" ht="19.5" customHeight="1" x14ac:dyDescent="0.25">
      <c r="A32" s="61"/>
      <c r="B32" s="59"/>
      <c r="C32" s="59"/>
      <c r="D32" s="60"/>
      <c r="E32" s="59"/>
      <c r="F32" s="59"/>
      <c r="G32" s="59"/>
      <c r="H32" s="59"/>
    </row>
    <row r="33" spans="1:8" ht="19.5" customHeight="1" x14ac:dyDescent="0.25">
      <c r="A33" s="11"/>
      <c r="B33" s="11"/>
      <c r="C33" s="11"/>
      <c r="D33" s="12"/>
      <c r="E33" s="11"/>
      <c r="F33" s="59"/>
      <c r="G33" s="11"/>
      <c r="H33" s="11"/>
    </row>
    <row r="34" spans="1:8" ht="19.5" customHeight="1" x14ac:dyDescent="0.25">
      <c r="A34" s="11"/>
      <c r="B34" s="11"/>
      <c r="C34" s="11"/>
      <c r="D34" s="12"/>
      <c r="E34" s="11"/>
      <c r="F34" s="59"/>
      <c r="G34" s="11"/>
      <c r="H34" s="11"/>
    </row>
    <row r="35" spans="1:8" ht="26" customHeight="1" x14ac:dyDescent="0.25">
      <c r="A35" s="111" t="s">
        <v>17</v>
      </c>
      <c r="B35" s="111"/>
      <c r="C35" s="111"/>
      <c r="D35" s="11">
        <f>SUM(D5:D34)</f>
        <v>4130.8</v>
      </c>
      <c r="E35" s="11">
        <f>SUM(E5:E34)</f>
        <v>82616</v>
      </c>
      <c r="F35" s="11">
        <f>SUM(F5:F34)</f>
        <v>61962</v>
      </c>
      <c r="G35" s="11">
        <f>SUM(G5:G34)</f>
        <v>41308</v>
      </c>
      <c r="H35" s="11">
        <f>SUM(H5:H34)</f>
        <v>185886</v>
      </c>
    </row>
  </sheetData>
  <mergeCells count="8">
    <mergeCell ref="A35:C35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14" orientation="landscape" useFirstPageNumber="1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1FC11-3A3C-4743-B2FB-7FC223B746CA}">
  <dimension ref="A1:H19"/>
  <sheetViews>
    <sheetView workbookViewId="0">
      <selection activeCell="J7" sqref="J7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4" width="8" style="33" customWidth="1"/>
    <col min="5" max="8" width="7.08203125" style="33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94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15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5"/>
      <c r="C4" s="112"/>
      <c r="D4" s="115"/>
      <c r="E4" s="13" t="s">
        <v>21</v>
      </c>
      <c r="F4" s="63" t="s">
        <v>120</v>
      </c>
      <c r="G4" s="13" t="s">
        <v>22</v>
      </c>
      <c r="H4" s="13" t="s">
        <v>5</v>
      </c>
    </row>
    <row r="5" spans="1:8" s="30" customFormat="1" ht="30" customHeight="1" x14ac:dyDescent="0.3">
      <c r="A5" s="14">
        <v>1</v>
      </c>
      <c r="B5" s="61" t="s">
        <v>33</v>
      </c>
      <c r="C5" s="61" t="s">
        <v>174</v>
      </c>
      <c r="D5" s="61">
        <v>213.2</v>
      </c>
      <c r="E5" s="61">
        <f>D5*20</f>
        <v>4264</v>
      </c>
      <c r="F5" s="61">
        <f>D5*15</f>
        <v>3198</v>
      </c>
      <c r="G5" s="61">
        <f>D5*10</f>
        <v>2132</v>
      </c>
      <c r="H5" s="61">
        <f>D5*45</f>
        <v>9594</v>
      </c>
    </row>
    <row r="6" spans="1:8" s="30" customFormat="1" ht="16" customHeight="1" x14ac:dyDescent="0.3">
      <c r="A6" s="14">
        <v>2</v>
      </c>
      <c r="B6" s="50" t="s">
        <v>35</v>
      </c>
      <c r="C6" s="61" t="s">
        <v>175</v>
      </c>
      <c r="D6" s="61">
        <v>160.19999999999999</v>
      </c>
      <c r="E6" s="61">
        <f>D6*20</f>
        <v>3204</v>
      </c>
      <c r="F6" s="61">
        <f>D6*15</f>
        <v>2403</v>
      </c>
      <c r="G6" s="61">
        <f>D6*10</f>
        <v>1602</v>
      </c>
      <c r="H6" s="61">
        <f>D6*45</f>
        <v>7208.9999999999991</v>
      </c>
    </row>
    <row r="7" spans="1:8" s="30" customFormat="1" ht="30" customHeight="1" x14ac:dyDescent="0.3">
      <c r="A7" s="14">
        <v>3</v>
      </c>
      <c r="B7" s="78" t="s">
        <v>37</v>
      </c>
      <c r="C7" s="79" t="s">
        <v>176</v>
      </c>
      <c r="D7" s="61">
        <v>576.9</v>
      </c>
      <c r="E7" s="61">
        <f>D7*20</f>
        <v>11538</v>
      </c>
      <c r="F7" s="61">
        <f>D7*15</f>
        <v>8653.5</v>
      </c>
      <c r="G7" s="61">
        <f>D7*10</f>
        <v>5769</v>
      </c>
      <c r="H7" s="61">
        <f>D7*45</f>
        <v>25960.5</v>
      </c>
    </row>
    <row r="8" spans="1:8" s="30" customFormat="1" ht="19.5" customHeight="1" x14ac:dyDescent="0.3">
      <c r="A8" s="14"/>
      <c r="B8" s="15"/>
      <c r="C8" s="15"/>
      <c r="D8" s="17"/>
      <c r="E8" s="14"/>
      <c r="F8" s="61"/>
      <c r="G8" s="14"/>
      <c r="H8" s="14"/>
    </row>
    <row r="9" spans="1:8" s="30" customFormat="1" ht="19.5" customHeight="1" x14ac:dyDescent="0.3">
      <c r="A9" s="14"/>
      <c r="B9" s="15"/>
      <c r="C9" s="15"/>
      <c r="D9" s="17"/>
      <c r="E9" s="14"/>
      <c r="F9" s="61"/>
      <c r="G9" s="14"/>
      <c r="H9" s="14"/>
    </row>
    <row r="10" spans="1:8" s="30" customFormat="1" ht="19.5" customHeight="1" x14ac:dyDescent="0.3">
      <c r="A10" s="14"/>
      <c r="B10" s="15"/>
      <c r="C10" s="15"/>
      <c r="D10" s="17"/>
      <c r="E10" s="14"/>
      <c r="F10" s="61"/>
      <c r="G10" s="14"/>
      <c r="H10" s="14"/>
    </row>
    <row r="11" spans="1:8" s="30" customFormat="1" ht="19.5" customHeight="1" x14ac:dyDescent="0.3">
      <c r="A11" s="14"/>
      <c r="B11" s="15"/>
      <c r="C11" s="15"/>
      <c r="D11" s="17"/>
      <c r="E11" s="14"/>
      <c r="F11" s="61"/>
      <c r="G11" s="14"/>
      <c r="H11" s="14"/>
    </row>
    <row r="12" spans="1:8" s="30" customFormat="1" ht="19.5" customHeight="1" x14ac:dyDescent="0.3">
      <c r="A12" s="14"/>
      <c r="B12" s="15"/>
      <c r="C12" s="15"/>
      <c r="D12" s="17"/>
      <c r="E12" s="14"/>
      <c r="F12" s="61"/>
      <c r="G12" s="14"/>
      <c r="H12" s="14"/>
    </row>
    <row r="13" spans="1:8" s="30" customFormat="1" ht="19.5" customHeight="1" x14ac:dyDescent="0.3">
      <c r="A13" s="14"/>
      <c r="B13" s="15"/>
      <c r="C13" s="15"/>
      <c r="D13" s="17"/>
      <c r="E13" s="14"/>
      <c r="F13" s="61"/>
      <c r="G13" s="14"/>
      <c r="H13" s="14"/>
    </row>
    <row r="14" spans="1:8" s="30" customFormat="1" ht="19.5" customHeight="1" x14ac:dyDescent="0.3">
      <c r="A14" s="14"/>
      <c r="B14" s="15"/>
      <c r="C14" s="15"/>
      <c r="D14" s="17"/>
      <c r="E14" s="14"/>
      <c r="F14" s="61"/>
      <c r="G14" s="14"/>
      <c r="H14" s="14"/>
    </row>
    <row r="15" spans="1:8" s="30" customFormat="1" ht="19.5" customHeight="1" x14ac:dyDescent="0.3">
      <c r="A15" s="14"/>
      <c r="B15" s="15"/>
      <c r="C15" s="15"/>
      <c r="D15" s="17"/>
      <c r="E15" s="14"/>
      <c r="F15" s="61"/>
      <c r="G15" s="14"/>
      <c r="H15" s="14"/>
    </row>
    <row r="16" spans="1:8" s="30" customFormat="1" ht="19.5" customHeight="1" x14ac:dyDescent="0.3">
      <c r="A16" s="14"/>
      <c r="B16" s="15"/>
      <c r="C16" s="15"/>
      <c r="D16" s="17"/>
      <c r="E16" s="14"/>
      <c r="F16" s="61"/>
      <c r="G16" s="14"/>
      <c r="H16" s="14"/>
    </row>
    <row r="17" spans="1:8" s="30" customFormat="1" ht="19.5" customHeight="1" x14ac:dyDescent="0.3">
      <c r="A17" s="14"/>
      <c r="B17" s="15"/>
      <c r="C17" s="15"/>
      <c r="D17" s="17"/>
      <c r="E17" s="14"/>
      <c r="F17" s="61"/>
      <c r="G17" s="14"/>
      <c r="H17" s="14"/>
    </row>
    <row r="18" spans="1:8" s="30" customFormat="1" ht="19.5" customHeight="1" x14ac:dyDescent="0.3">
      <c r="A18" s="14"/>
      <c r="B18" s="15"/>
      <c r="C18" s="15"/>
      <c r="D18" s="17"/>
      <c r="E18" s="14"/>
      <c r="F18" s="61"/>
      <c r="G18" s="14"/>
      <c r="H18" s="14"/>
    </row>
    <row r="19" spans="1:8" ht="26" customHeight="1" x14ac:dyDescent="0.25">
      <c r="A19" s="111" t="s">
        <v>17</v>
      </c>
      <c r="B19" s="111"/>
      <c r="C19" s="111"/>
      <c r="D19" s="12">
        <f>SUM(D5:D18)</f>
        <v>950.3</v>
      </c>
      <c r="E19" s="11">
        <f>SUM(E5:E18)</f>
        <v>19006</v>
      </c>
      <c r="F19" s="11">
        <f>SUM(F5:F18)</f>
        <v>14254.5</v>
      </c>
      <c r="G19" s="11">
        <f>SUM(G5:G18)</f>
        <v>9503</v>
      </c>
      <c r="H19" s="11">
        <f>SUM(H5:H18)</f>
        <v>42763.5</v>
      </c>
    </row>
  </sheetData>
  <mergeCells count="8">
    <mergeCell ref="A19:C19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35" orientation="landscape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3F5034-2689-4468-BCF9-A5A9D4A33CDC}">
  <sheetPr>
    <tabColor theme="2"/>
  </sheetPr>
  <dimension ref="A1:H24"/>
  <sheetViews>
    <sheetView zoomScaleNormal="100" workbookViewId="0">
      <selection activeCell="F9" sqref="F9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8" width="7.08203125" style="33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95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15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5"/>
      <c r="C4" s="112"/>
      <c r="D4" s="115"/>
      <c r="E4" s="13" t="s">
        <v>21</v>
      </c>
      <c r="F4" s="63" t="s">
        <v>122</v>
      </c>
      <c r="G4" s="13" t="s">
        <v>22</v>
      </c>
      <c r="H4" s="13" t="s">
        <v>5</v>
      </c>
    </row>
    <row r="5" spans="1:8" s="27" customFormat="1" ht="16" customHeight="1" x14ac:dyDescent="0.25">
      <c r="A5" s="14">
        <v>1</v>
      </c>
      <c r="B5" s="61" t="s">
        <v>178</v>
      </c>
      <c r="C5" s="61" t="s">
        <v>38</v>
      </c>
      <c r="D5" s="62">
        <v>110</v>
      </c>
      <c r="E5" s="61">
        <f>D5*20</f>
        <v>2200</v>
      </c>
      <c r="F5" s="61">
        <f>D5*15</f>
        <v>1650</v>
      </c>
      <c r="G5" s="61">
        <f>D5*10</f>
        <v>1100</v>
      </c>
      <c r="H5" s="61">
        <f>E5+F5+G5</f>
        <v>4950</v>
      </c>
    </row>
    <row r="6" spans="1:8" s="27" customFormat="1" ht="16" customHeight="1" x14ac:dyDescent="0.25">
      <c r="A6" s="14">
        <v>2</v>
      </c>
      <c r="B6" s="61" t="s">
        <v>167</v>
      </c>
      <c r="C6" s="61" t="s">
        <v>38</v>
      </c>
      <c r="D6" s="62">
        <v>50</v>
      </c>
      <c r="E6" s="61">
        <f>D6*20</f>
        <v>1000</v>
      </c>
      <c r="F6" s="61">
        <f>D6*15</f>
        <v>750</v>
      </c>
      <c r="G6" s="61">
        <f>D6*10</f>
        <v>500</v>
      </c>
      <c r="H6" s="61">
        <f>E6+F6+G6</f>
        <v>2250</v>
      </c>
    </row>
    <row r="7" spans="1:8" s="30" customFormat="1" ht="16" customHeight="1" x14ac:dyDescent="0.3">
      <c r="A7" s="14">
        <v>3</v>
      </c>
      <c r="B7" s="50" t="s">
        <v>179</v>
      </c>
      <c r="C7" s="50" t="s">
        <v>177</v>
      </c>
      <c r="D7" s="51">
        <v>46</v>
      </c>
      <c r="E7" s="50">
        <f>D7*20</f>
        <v>920</v>
      </c>
      <c r="F7" s="50">
        <f>D7*15</f>
        <v>690</v>
      </c>
      <c r="G7" s="50">
        <f>D7*10</f>
        <v>460</v>
      </c>
      <c r="H7" s="50">
        <f>SUM(E7:G7)</f>
        <v>2070</v>
      </c>
    </row>
    <row r="8" spans="1:8" s="30" customFormat="1" ht="16" customHeight="1" x14ac:dyDescent="0.3">
      <c r="A8" s="14">
        <v>4</v>
      </c>
      <c r="B8" s="61" t="s">
        <v>180</v>
      </c>
      <c r="C8" s="61" t="s">
        <v>181</v>
      </c>
      <c r="D8" s="62">
        <v>24</v>
      </c>
      <c r="E8" s="61">
        <f>D8*20</f>
        <v>480</v>
      </c>
      <c r="F8" s="61">
        <f>D8*15</f>
        <v>360</v>
      </c>
      <c r="G8" s="61">
        <f>D8*10</f>
        <v>240</v>
      </c>
      <c r="H8" s="61">
        <f>E8+F8+G8</f>
        <v>1080</v>
      </c>
    </row>
    <row r="9" spans="1:8" s="30" customFormat="1" ht="42" customHeight="1" x14ac:dyDescent="0.3">
      <c r="A9" s="14">
        <v>5</v>
      </c>
      <c r="B9" s="61" t="s">
        <v>182</v>
      </c>
      <c r="C9" s="61" t="s">
        <v>183</v>
      </c>
      <c r="D9" s="62">
        <v>145</v>
      </c>
      <c r="E9" s="61">
        <f>D9*20</f>
        <v>2900</v>
      </c>
      <c r="F9" s="61">
        <f>D9*15</f>
        <v>2175</v>
      </c>
      <c r="G9" s="61">
        <f>D9*10</f>
        <v>1450</v>
      </c>
      <c r="H9" s="61">
        <f>G9+F9+E9</f>
        <v>6525</v>
      </c>
    </row>
    <row r="10" spans="1:8" s="30" customFormat="1" ht="16" customHeight="1" x14ac:dyDescent="0.3">
      <c r="A10" s="14">
        <v>6</v>
      </c>
      <c r="B10" s="74" t="s">
        <v>167</v>
      </c>
      <c r="C10" s="65" t="s">
        <v>184</v>
      </c>
      <c r="D10" s="55">
        <v>170.3</v>
      </c>
      <c r="E10" s="61">
        <f t="shared" ref="E10:E14" si="0">SUM(D10*20)</f>
        <v>3406</v>
      </c>
      <c r="F10" s="61">
        <f t="shared" ref="F10:F14" si="1">SUM(D10*15)</f>
        <v>2554.5</v>
      </c>
      <c r="G10" s="61">
        <f t="shared" ref="G10:G14" si="2">SUM(D10*10)</f>
        <v>1703</v>
      </c>
      <c r="H10" s="61">
        <f t="shared" ref="H10:H14" si="3">SUM(D10*45)</f>
        <v>7663.5000000000009</v>
      </c>
    </row>
    <row r="11" spans="1:8" s="30" customFormat="1" ht="16" customHeight="1" x14ac:dyDescent="0.3">
      <c r="A11" s="14">
        <v>7</v>
      </c>
      <c r="B11" s="74" t="s">
        <v>28</v>
      </c>
      <c r="C11" s="65" t="s">
        <v>185</v>
      </c>
      <c r="D11" s="55">
        <v>77</v>
      </c>
      <c r="E11" s="61">
        <f t="shared" si="0"/>
        <v>1540</v>
      </c>
      <c r="F11" s="61">
        <f t="shared" si="1"/>
        <v>1155</v>
      </c>
      <c r="G11" s="61">
        <f t="shared" si="2"/>
        <v>770</v>
      </c>
      <c r="H11" s="61">
        <f t="shared" si="3"/>
        <v>3465</v>
      </c>
    </row>
    <row r="12" spans="1:8" s="30" customFormat="1" ht="16" customHeight="1" x14ac:dyDescent="0.3">
      <c r="A12" s="14">
        <v>8</v>
      </c>
      <c r="B12" s="74" t="s">
        <v>186</v>
      </c>
      <c r="C12" s="65" t="s">
        <v>187</v>
      </c>
      <c r="D12" s="55">
        <v>118.2</v>
      </c>
      <c r="E12" s="61">
        <f t="shared" si="0"/>
        <v>2364</v>
      </c>
      <c r="F12" s="61">
        <f t="shared" si="1"/>
        <v>1773</v>
      </c>
      <c r="G12" s="61">
        <f t="shared" si="2"/>
        <v>1182</v>
      </c>
      <c r="H12" s="61">
        <f t="shared" si="3"/>
        <v>5319</v>
      </c>
    </row>
    <row r="13" spans="1:8" s="30" customFormat="1" ht="16" customHeight="1" x14ac:dyDescent="0.3">
      <c r="A13" s="14">
        <v>9</v>
      </c>
      <c r="B13" s="74" t="s">
        <v>188</v>
      </c>
      <c r="C13" s="65" t="s">
        <v>189</v>
      </c>
      <c r="D13" s="55">
        <v>165</v>
      </c>
      <c r="E13" s="61">
        <f t="shared" si="0"/>
        <v>3300</v>
      </c>
      <c r="F13" s="61">
        <f t="shared" si="1"/>
        <v>2475</v>
      </c>
      <c r="G13" s="61">
        <f t="shared" si="2"/>
        <v>1650</v>
      </c>
      <c r="H13" s="61">
        <f t="shared" si="3"/>
        <v>7425</v>
      </c>
    </row>
    <row r="14" spans="1:8" s="30" customFormat="1" ht="16" customHeight="1" x14ac:dyDescent="0.3">
      <c r="A14" s="14">
        <v>10</v>
      </c>
      <c r="B14" s="61" t="s">
        <v>190</v>
      </c>
      <c r="C14" s="61" t="s">
        <v>191</v>
      </c>
      <c r="D14" s="62">
        <v>1.4</v>
      </c>
      <c r="E14" s="61">
        <f t="shared" si="0"/>
        <v>28</v>
      </c>
      <c r="F14" s="61">
        <f t="shared" si="1"/>
        <v>21</v>
      </c>
      <c r="G14" s="61">
        <f t="shared" si="2"/>
        <v>14</v>
      </c>
      <c r="H14" s="61">
        <f t="shared" si="3"/>
        <v>62.999999999999993</v>
      </c>
    </row>
    <row r="15" spans="1:8" s="30" customFormat="1" ht="19.5" customHeight="1" x14ac:dyDescent="0.3">
      <c r="A15" s="14"/>
      <c r="B15" s="36"/>
      <c r="C15" s="34"/>
      <c r="D15" s="37"/>
      <c r="E15" s="20"/>
      <c r="F15" s="50"/>
      <c r="G15" s="20"/>
      <c r="H15" s="14"/>
    </row>
    <row r="16" spans="1:8" s="30" customFormat="1" ht="19.5" customHeight="1" x14ac:dyDescent="0.3">
      <c r="A16" s="14"/>
      <c r="B16" s="29"/>
      <c r="C16" s="34"/>
      <c r="D16" s="35"/>
      <c r="E16" s="20"/>
      <c r="F16" s="50"/>
      <c r="G16" s="20"/>
      <c r="H16" s="14"/>
    </row>
    <row r="17" spans="1:8" s="30" customFormat="1" ht="19.5" customHeight="1" x14ac:dyDescent="0.3">
      <c r="A17" s="14"/>
      <c r="B17" s="38"/>
      <c r="C17" s="34"/>
      <c r="D17" s="37"/>
      <c r="E17" s="20"/>
      <c r="F17" s="50"/>
      <c r="G17" s="20"/>
      <c r="H17" s="14"/>
    </row>
    <row r="18" spans="1:8" s="30" customFormat="1" ht="19.5" customHeight="1" x14ac:dyDescent="0.3">
      <c r="A18" s="14"/>
      <c r="B18" s="38"/>
      <c r="C18" s="34"/>
      <c r="D18" s="37"/>
      <c r="E18" s="20"/>
      <c r="F18" s="50"/>
      <c r="G18" s="20"/>
      <c r="H18" s="14"/>
    </row>
    <row r="19" spans="1:8" s="30" customFormat="1" ht="19.5" customHeight="1" x14ac:dyDescent="0.3">
      <c r="A19" s="14"/>
      <c r="B19" s="38"/>
      <c r="C19" s="34"/>
      <c r="D19" s="37"/>
      <c r="E19" s="20"/>
      <c r="F19" s="50"/>
      <c r="G19" s="20"/>
      <c r="H19" s="14"/>
    </row>
    <row r="20" spans="1:8" s="30" customFormat="1" ht="19.5" customHeight="1" x14ac:dyDescent="0.3">
      <c r="A20" s="14"/>
      <c r="B20" s="20"/>
      <c r="C20" s="20"/>
      <c r="D20" s="35"/>
      <c r="E20" s="20"/>
      <c r="F20" s="50"/>
      <c r="G20" s="20"/>
      <c r="H20" s="14"/>
    </row>
    <row r="21" spans="1:8" ht="19.5" customHeight="1" x14ac:dyDescent="0.25">
      <c r="A21" s="11"/>
      <c r="B21" s="11"/>
      <c r="C21" s="11"/>
      <c r="D21" s="12"/>
      <c r="E21" s="11"/>
      <c r="F21" s="59"/>
      <c r="G21" s="11"/>
      <c r="H21" s="11"/>
    </row>
    <row r="22" spans="1:8" ht="19.5" customHeight="1" x14ac:dyDescent="0.25">
      <c r="A22" s="11"/>
      <c r="B22" s="11"/>
      <c r="C22" s="11"/>
      <c r="D22" s="12"/>
      <c r="E22" s="11"/>
      <c r="F22" s="59"/>
      <c r="G22" s="11"/>
      <c r="H22" s="11"/>
    </row>
    <row r="23" spans="1:8" ht="19.5" customHeight="1" x14ac:dyDescent="0.25">
      <c r="A23" s="11"/>
      <c r="B23" s="11"/>
      <c r="C23" s="11"/>
      <c r="D23" s="12"/>
      <c r="E23" s="11"/>
      <c r="F23" s="59"/>
      <c r="G23" s="11"/>
      <c r="H23" s="11"/>
    </row>
    <row r="24" spans="1:8" ht="26" customHeight="1" x14ac:dyDescent="0.25">
      <c r="A24" s="111" t="s">
        <v>17</v>
      </c>
      <c r="B24" s="111"/>
      <c r="C24" s="111"/>
      <c r="D24" s="12">
        <f>SUM(D5:D23)</f>
        <v>906.9</v>
      </c>
      <c r="E24" s="11">
        <f>SUM(E5:E23)</f>
        <v>18138</v>
      </c>
      <c r="F24" s="11">
        <f>SUM(F5:F23)</f>
        <v>13603.5</v>
      </c>
      <c r="G24" s="11">
        <f>SUM(G5:G23)</f>
        <v>9069</v>
      </c>
      <c r="H24" s="11">
        <f>SUM(H5:H23)</f>
        <v>40810.5</v>
      </c>
    </row>
  </sheetData>
  <protectedRanges>
    <protectedRange sqref="D15:D16" name="区域1_2"/>
    <protectedRange sqref="D17:D19" name="区域1_3"/>
    <protectedRange sqref="D6:D10" name="区域1_2_3"/>
  </protectedRanges>
  <mergeCells count="8">
    <mergeCell ref="A24:C24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95" orientation="landscape" useFirstPageNumber="1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C4D318-F5CC-453F-9C65-EA61B278C742}">
  <dimension ref="A1:H47"/>
  <sheetViews>
    <sheetView zoomScaleNormal="100" workbookViewId="0">
      <selection activeCell="J8" sqref="J8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4" width="8.08203125" style="33" customWidth="1"/>
    <col min="5" max="8" width="7.08203125" style="33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96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15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5"/>
      <c r="C4" s="112"/>
      <c r="D4" s="115"/>
      <c r="E4" s="13" t="s">
        <v>21</v>
      </c>
      <c r="F4" s="63" t="s">
        <v>120</v>
      </c>
      <c r="G4" s="13" t="s">
        <v>22</v>
      </c>
      <c r="H4" s="13" t="s">
        <v>5</v>
      </c>
    </row>
    <row r="5" spans="1:8" s="27" customFormat="1" ht="15" customHeight="1" x14ac:dyDescent="0.25">
      <c r="A5" s="14">
        <v>1</v>
      </c>
      <c r="B5" s="61" t="s">
        <v>192</v>
      </c>
      <c r="C5" s="61" t="s">
        <v>193</v>
      </c>
      <c r="D5" s="62">
        <v>170</v>
      </c>
      <c r="E5" s="61">
        <f>D5*20</f>
        <v>3400</v>
      </c>
      <c r="F5" s="61">
        <f>D5*15</f>
        <v>2550</v>
      </c>
      <c r="G5" s="61">
        <f>D5*10</f>
        <v>1700</v>
      </c>
      <c r="H5" s="61">
        <f>E5+F5+G5</f>
        <v>7650</v>
      </c>
    </row>
    <row r="6" spans="1:8" s="30" customFormat="1" ht="15" customHeight="1" x14ac:dyDescent="0.3">
      <c r="A6" s="14">
        <v>2</v>
      </c>
      <c r="B6" s="61" t="s">
        <v>194</v>
      </c>
      <c r="C6" s="61" t="s">
        <v>195</v>
      </c>
      <c r="D6" s="62">
        <v>210</v>
      </c>
      <c r="E6" s="61">
        <f>D6*20</f>
        <v>4200</v>
      </c>
      <c r="F6" s="61">
        <f>D6*15</f>
        <v>3150</v>
      </c>
      <c r="G6" s="61">
        <f>D6*10</f>
        <v>2100</v>
      </c>
      <c r="H6" s="61">
        <f>E6+F6+G6</f>
        <v>9450</v>
      </c>
    </row>
    <row r="7" spans="1:8" s="30" customFormat="1" ht="15" customHeight="1" x14ac:dyDescent="0.3">
      <c r="A7" s="14">
        <v>3</v>
      </c>
      <c r="B7" s="61" t="s">
        <v>196</v>
      </c>
      <c r="C7" s="61" t="s">
        <v>197</v>
      </c>
      <c r="D7" s="62">
        <v>54</v>
      </c>
      <c r="E7" s="61">
        <f t="shared" ref="E7" si="0">D7*20</f>
        <v>1080</v>
      </c>
      <c r="F7" s="61">
        <f t="shared" ref="F7" si="1">D7*15</f>
        <v>810</v>
      </c>
      <c r="G7" s="61">
        <f t="shared" ref="G7" si="2">D7*10</f>
        <v>540</v>
      </c>
      <c r="H7" s="61">
        <f t="shared" ref="H7" si="3">E7+F7+G7</f>
        <v>2430</v>
      </c>
    </row>
    <row r="8" spans="1:8" s="30" customFormat="1" ht="26" x14ac:dyDescent="0.3">
      <c r="A8" s="14">
        <v>4</v>
      </c>
      <c r="B8" s="61" t="s">
        <v>40</v>
      </c>
      <c r="C8" s="61" t="s">
        <v>198</v>
      </c>
      <c r="D8" s="61">
        <v>23.5</v>
      </c>
      <c r="E8" s="61">
        <f>D8*20</f>
        <v>470</v>
      </c>
      <c r="F8" s="61">
        <f>D8*15</f>
        <v>352.5</v>
      </c>
      <c r="G8" s="61">
        <f>D8*10</f>
        <v>235</v>
      </c>
      <c r="H8" s="61">
        <f>E8+F8+G8</f>
        <v>1057.5</v>
      </c>
    </row>
    <row r="9" spans="1:8" s="30" customFormat="1" ht="26" x14ac:dyDescent="0.3">
      <c r="A9" s="14">
        <v>5</v>
      </c>
      <c r="B9" s="61" t="s">
        <v>39</v>
      </c>
      <c r="C9" s="61" t="s">
        <v>199</v>
      </c>
      <c r="D9" s="62">
        <v>430</v>
      </c>
      <c r="E9" s="61">
        <f>D9*20</f>
        <v>8600</v>
      </c>
      <c r="F9" s="61">
        <f>D9*15</f>
        <v>6450</v>
      </c>
      <c r="G9" s="61">
        <f>D9*10</f>
        <v>4300</v>
      </c>
      <c r="H9" s="61">
        <f>E9+F9+G9</f>
        <v>19350</v>
      </c>
    </row>
    <row r="10" spans="1:8" s="30" customFormat="1" ht="15" customHeight="1" x14ac:dyDescent="0.3">
      <c r="A10" s="14">
        <v>6</v>
      </c>
      <c r="B10" s="61" t="s">
        <v>200</v>
      </c>
      <c r="C10" s="61" t="s">
        <v>201</v>
      </c>
      <c r="D10" s="61">
        <v>50.3</v>
      </c>
      <c r="E10" s="61">
        <f t="shared" ref="E10:E12" si="4">D10*20</f>
        <v>1006</v>
      </c>
      <c r="F10" s="80">
        <f>D10*15</f>
        <v>754.5</v>
      </c>
      <c r="G10" s="80">
        <f t="shared" ref="G10:G12" si="5">D10*10</f>
        <v>503</v>
      </c>
      <c r="H10" s="80">
        <f>E10+F10+G10</f>
        <v>2263.5</v>
      </c>
    </row>
    <row r="11" spans="1:8" s="30" customFormat="1" ht="26" x14ac:dyDescent="0.3">
      <c r="A11" s="14">
        <v>7</v>
      </c>
      <c r="B11" s="65" t="s">
        <v>202</v>
      </c>
      <c r="C11" s="50" t="s">
        <v>251</v>
      </c>
      <c r="D11" s="50">
        <v>29.7</v>
      </c>
      <c r="E11" s="61">
        <f t="shared" si="4"/>
        <v>594</v>
      </c>
      <c r="F11" s="80">
        <f t="shared" ref="F11:F12" si="6">D11*15</f>
        <v>445.5</v>
      </c>
      <c r="G11" s="80">
        <f t="shared" si="5"/>
        <v>297</v>
      </c>
      <c r="H11" s="80">
        <f t="shared" ref="H11:H12" si="7">E11+F11+G11</f>
        <v>1336.5</v>
      </c>
    </row>
    <row r="12" spans="1:8" s="30" customFormat="1" ht="13" x14ac:dyDescent="0.3">
      <c r="A12" s="14">
        <v>8</v>
      </c>
      <c r="B12" s="61" t="s">
        <v>62</v>
      </c>
      <c r="C12" s="61" t="s">
        <v>203</v>
      </c>
      <c r="D12" s="61">
        <v>3.2</v>
      </c>
      <c r="E12" s="61">
        <f t="shared" si="4"/>
        <v>64</v>
      </c>
      <c r="F12" s="80">
        <f t="shared" si="6"/>
        <v>48</v>
      </c>
      <c r="G12" s="80">
        <f t="shared" si="5"/>
        <v>32</v>
      </c>
      <c r="H12" s="80">
        <f t="shared" si="7"/>
        <v>144</v>
      </c>
    </row>
    <row r="13" spans="1:8" s="30" customFormat="1" ht="15" customHeight="1" x14ac:dyDescent="0.3">
      <c r="A13" s="14">
        <v>9</v>
      </c>
      <c r="B13" s="61" t="s">
        <v>204</v>
      </c>
      <c r="C13" s="61" t="s">
        <v>205</v>
      </c>
      <c r="D13" s="62">
        <v>60</v>
      </c>
      <c r="E13" s="61">
        <f>D13*20</f>
        <v>1200</v>
      </c>
      <c r="F13" s="61">
        <f>D13*15</f>
        <v>900</v>
      </c>
      <c r="G13" s="61">
        <f>D13*10</f>
        <v>600</v>
      </c>
      <c r="H13" s="61">
        <f>E13+F13+G13</f>
        <v>2700</v>
      </c>
    </row>
    <row r="14" spans="1:8" s="27" customFormat="1" ht="39" x14ac:dyDescent="0.25">
      <c r="A14" s="14">
        <v>10</v>
      </c>
      <c r="B14" s="50" t="s">
        <v>206</v>
      </c>
      <c r="C14" s="50" t="s">
        <v>207</v>
      </c>
      <c r="D14" s="51">
        <v>531.29999999999995</v>
      </c>
      <c r="E14" s="50">
        <f>D14*20</f>
        <v>10626</v>
      </c>
      <c r="F14" s="50">
        <f>D14*15</f>
        <v>7969.4999999999991</v>
      </c>
      <c r="G14" s="50">
        <f t="shared" ref="G14:G21" si="8">D14*10</f>
        <v>5313</v>
      </c>
      <c r="H14" s="50">
        <f>E14+F14+G14</f>
        <v>23908.5</v>
      </c>
    </row>
    <row r="15" spans="1:8" s="27" customFormat="1" ht="26" x14ac:dyDescent="0.25">
      <c r="A15" s="14">
        <v>11</v>
      </c>
      <c r="B15" s="65" t="s">
        <v>208</v>
      </c>
      <c r="C15" s="50" t="s">
        <v>209</v>
      </c>
      <c r="D15" s="51">
        <v>720.1</v>
      </c>
      <c r="E15" s="50">
        <f t="shared" ref="E15:E21" si="9">D15*20</f>
        <v>14402</v>
      </c>
      <c r="F15" s="50">
        <f t="shared" ref="F15:F21" si="10">D15*15</f>
        <v>10801.5</v>
      </c>
      <c r="G15" s="50">
        <f t="shared" si="8"/>
        <v>7201</v>
      </c>
      <c r="H15" s="50">
        <f t="shared" ref="H15:H18" si="11">E15+F15+G15</f>
        <v>32404.5</v>
      </c>
    </row>
    <row r="16" spans="1:8" s="27" customFormat="1" ht="26" x14ac:dyDescent="0.25">
      <c r="A16" s="14">
        <v>12</v>
      </c>
      <c r="B16" s="50" t="s">
        <v>210</v>
      </c>
      <c r="C16" s="50" t="s">
        <v>211</v>
      </c>
      <c r="D16" s="51">
        <v>338.4</v>
      </c>
      <c r="E16" s="50">
        <f t="shared" si="9"/>
        <v>6768</v>
      </c>
      <c r="F16" s="50">
        <f t="shared" si="10"/>
        <v>5076</v>
      </c>
      <c r="G16" s="50">
        <f t="shared" si="8"/>
        <v>3384</v>
      </c>
      <c r="H16" s="50">
        <f t="shared" si="11"/>
        <v>15228</v>
      </c>
    </row>
    <row r="17" spans="1:8" s="27" customFormat="1" ht="26" x14ac:dyDescent="0.25">
      <c r="A17" s="14">
        <v>13</v>
      </c>
      <c r="B17" s="50" t="s">
        <v>212</v>
      </c>
      <c r="C17" s="50" t="s">
        <v>213</v>
      </c>
      <c r="D17" s="51">
        <v>154.9</v>
      </c>
      <c r="E17" s="50">
        <f t="shared" si="9"/>
        <v>3098</v>
      </c>
      <c r="F17" s="50">
        <f t="shared" si="10"/>
        <v>2323.5</v>
      </c>
      <c r="G17" s="50">
        <f t="shared" si="8"/>
        <v>1549</v>
      </c>
      <c r="H17" s="50">
        <f t="shared" si="11"/>
        <v>6970.5</v>
      </c>
    </row>
    <row r="18" spans="1:8" s="27" customFormat="1" ht="15" customHeight="1" x14ac:dyDescent="0.25">
      <c r="A18" s="14">
        <v>14</v>
      </c>
      <c r="B18" s="50" t="s">
        <v>214</v>
      </c>
      <c r="C18" s="50" t="s">
        <v>215</v>
      </c>
      <c r="D18" s="51">
        <v>38</v>
      </c>
      <c r="E18" s="50">
        <f t="shared" si="9"/>
        <v>760</v>
      </c>
      <c r="F18" s="50">
        <f t="shared" si="10"/>
        <v>570</v>
      </c>
      <c r="G18" s="50">
        <f t="shared" si="8"/>
        <v>380</v>
      </c>
      <c r="H18" s="50">
        <f t="shared" si="11"/>
        <v>1710</v>
      </c>
    </row>
    <row r="19" spans="1:8" s="27" customFormat="1" ht="15" customHeight="1" x14ac:dyDescent="0.25">
      <c r="A19" s="14">
        <v>15</v>
      </c>
      <c r="B19" s="81" t="s">
        <v>216</v>
      </c>
      <c r="C19" s="81" t="s">
        <v>217</v>
      </c>
      <c r="D19" s="80">
        <v>378.5</v>
      </c>
      <c r="E19" s="68">
        <f t="shared" si="9"/>
        <v>7570</v>
      </c>
      <c r="F19" s="68">
        <f t="shared" si="10"/>
        <v>5677.5</v>
      </c>
      <c r="G19" s="68">
        <f t="shared" si="8"/>
        <v>3785</v>
      </c>
      <c r="H19" s="68">
        <f t="shared" ref="H19:H21" si="12">SUM(E19:G19)</f>
        <v>17032.5</v>
      </c>
    </row>
    <row r="20" spans="1:8" s="27" customFormat="1" ht="15" customHeight="1" x14ac:dyDescent="0.25">
      <c r="A20" s="14">
        <v>16</v>
      </c>
      <c r="B20" s="68" t="s">
        <v>192</v>
      </c>
      <c r="C20" s="68" t="s">
        <v>218</v>
      </c>
      <c r="D20" s="80">
        <v>58.5</v>
      </c>
      <c r="E20" s="68">
        <f t="shared" si="9"/>
        <v>1170</v>
      </c>
      <c r="F20" s="68">
        <f t="shared" si="10"/>
        <v>877.5</v>
      </c>
      <c r="G20" s="68">
        <f t="shared" si="8"/>
        <v>585</v>
      </c>
      <c r="H20" s="68">
        <f t="shared" si="12"/>
        <v>2632.5</v>
      </c>
    </row>
    <row r="21" spans="1:8" s="27" customFormat="1" ht="15" customHeight="1" x14ac:dyDescent="0.25">
      <c r="A21" s="14">
        <v>17</v>
      </c>
      <c r="B21" s="68" t="s">
        <v>219</v>
      </c>
      <c r="C21" s="68" t="s">
        <v>220</v>
      </c>
      <c r="D21" s="80">
        <v>85</v>
      </c>
      <c r="E21" s="68">
        <f t="shared" si="9"/>
        <v>1700</v>
      </c>
      <c r="F21" s="68">
        <f t="shared" si="10"/>
        <v>1275</v>
      </c>
      <c r="G21" s="68">
        <f t="shared" si="8"/>
        <v>850</v>
      </c>
      <c r="H21" s="68">
        <f t="shared" si="12"/>
        <v>3825</v>
      </c>
    </row>
    <row r="22" spans="1:8" s="27" customFormat="1" ht="15" customHeight="1" x14ac:dyDescent="0.25">
      <c r="A22" s="14">
        <v>18</v>
      </c>
      <c r="B22" s="61" t="s">
        <v>221</v>
      </c>
      <c r="C22" s="61" t="s">
        <v>222</v>
      </c>
      <c r="D22" s="62">
        <v>238.7</v>
      </c>
      <c r="E22" s="61">
        <f t="shared" ref="E22:E25" si="13">20*D22</f>
        <v>4774</v>
      </c>
      <c r="F22" s="61">
        <f>D22*15</f>
        <v>3580.5</v>
      </c>
      <c r="G22" s="61">
        <f t="shared" ref="G22:G25" si="14">10*D22</f>
        <v>2387</v>
      </c>
      <c r="H22" s="61">
        <f t="shared" ref="H22:H25" si="15">E22+F22+G22</f>
        <v>10741.5</v>
      </c>
    </row>
    <row r="23" spans="1:8" s="27" customFormat="1" ht="26" x14ac:dyDescent="0.25">
      <c r="A23" s="14">
        <v>19</v>
      </c>
      <c r="B23" s="50" t="s">
        <v>223</v>
      </c>
      <c r="C23" s="50" t="s">
        <v>224</v>
      </c>
      <c r="D23" s="51">
        <v>294.7</v>
      </c>
      <c r="E23" s="61">
        <f t="shared" si="13"/>
        <v>5894</v>
      </c>
      <c r="F23" s="61">
        <f t="shared" ref="F23:F25" si="16">D23*15</f>
        <v>4420.5</v>
      </c>
      <c r="G23" s="61">
        <f t="shared" si="14"/>
        <v>2947</v>
      </c>
      <c r="H23" s="61">
        <f t="shared" si="15"/>
        <v>13261.5</v>
      </c>
    </row>
    <row r="24" spans="1:8" s="27" customFormat="1" ht="15" customHeight="1" x14ac:dyDescent="0.25">
      <c r="A24" s="14">
        <v>20</v>
      </c>
      <c r="B24" s="61" t="s">
        <v>178</v>
      </c>
      <c r="C24" s="61" t="s">
        <v>225</v>
      </c>
      <c r="D24" s="62">
        <v>278.2</v>
      </c>
      <c r="E24" s="61">
        <f t="shared" si="13"/>
        <v>5564</v>
      </c>
      <c r="F24" s="61">
        <f t="shared" si="16"/>
        <v>4173</v>
      </c>
      <c r="G24" s="61">
        <f t="shared" si="14"/>
        <v>2782</v>
      </c>
      <c r="H24" s="61">
        <f t="shared" si="15"/>
        <v>12519</v>
      </c>
    </row>
    <row r="25" spans="1:8" s="27" customFormat="1" ht="26" x14ac:dyDescent="0.25">
      <c r="A25" s="14">
        <v>21</v>
      </c>
      <c r="B25" s="64" t="s">
        <v>226</v>
      </c>
      <c r="C25" s="61" t="s">
        <v>227</v>
      </c>
      <c r="D25" s="62">
        <v>322.39999999999998</v>
      </c>
      <c r="E25" s="61">
        <f t="shared" si="13"/>
        <v>6448</v>
      </c>
      <c r="F25" s="61">
        <f t="shared" si="16"/>
        <v>4836</v>
      </c>
      <c r="G25" s="61">
        <f t="shared" si="14"/>
        <v>3224</v>
      </c>
      <c r="H25" s="61">
        <f t="shared" si="15"/>
        <v>14508</v>
      </c>
    </row>
    <row r="26" spans="1:8" s="27" customFormat="1" ht="15" customHeight="1" x14ac:dyDescent="0.25">
      <c r="A26" s="14">
        <v>22</v>
      </c>
      <c r="B26" s="50" t="s">
        <v>36</v>
      </c>
      <c r="C26" s="50" t="s">
        <v>228</v>
      </c>
      <c r="D26" s="51">
        <v>362</v>
      </c>
      <c r="E26" s="50">
        <f>D26*20</f>
        <v>7240</v>
      </c>
      <c r="F26" s="50">
        <f>D26*15</f>
        <v>5430</v>
      </c>
      <c r="G26" s="50">
        <f>D26*10</f>
        <v>3620</v>
      </c>
      <c r="H26" s="50">
        <f>E26+F26+G26</f>
        <v>16290</v>
      </c>
    </row>
    <row r="27" spans="1:8" s="27" customFormat="1" ht="52" x14ac:dyDescent="0.25">
      <c r="A27" s="14">
        <v>23</v>
      </c>
      <c r="B27" s="64" t="s">
        <v>31</v>
      </c>
      <c r="C27" s="61" t="s">
        <v>229</v>
      </c>
      <c r="D27" s="62">
        <v>382.1</v>
      </c>
      <c r="E27" s="61">
        <f>D27*20</f>
        <v>7642</v>
      </c>
      <c r="F27" s="61">
        <f>D27*15</f>
        <v>5731.5</v>
      </c>
      <c r="G27" s="61">
        <f>D27*10</f>
        <v>3821</v>
      </c>
      <c r="H27" s="61">
        <f>E27+F27+G27</f>
        <v>17194.5</v>
      </c>
    </row>
    <row r="28" spans="1:8" s="27" customFormat="1" ht="26" x14ac:dyDescent="0.25">
      <c r="A28" s="14">
        <v>24</v>
      </c>
      <c r="B28" s="61" t="s">
        <v>45</v>
      </c>
      <c r="C28" s="61" t="s">
        <v>230</v>
      </c>
      <c r="D28" s="62">
        <v>341.2</v>
      </c>
      <c r="E28" s="61">
        <f t="shared" ref="E28:E30" si="17">D28*20</f>
        <v>6824</v>
      </c>
      <c r="F28" s="61">
        <f t="shared" ref="F28:F30" si="18">D28*15</f>
        <v>5118</v>
      </c>
      <c r="G28" s="61">
        <f t="shared" ref="G28:G30" si="19">D28*10</f>
        <v>3412</v>
      </c>
      <c r="H28" s="61">
        <f t="shared" ref="H28:H30" si="20">E28+F28+G28</f>
        <v>15354</v>
      </c>
    </row>
    <row r="29" spans="1:8" s="27" customFormat="1" ht="26" x14ac:dyDescent="0.25">
      <c r="A29" s="14">
        <v>25</v>
      </c>
      <c r="B29" s="61" t="s">
        <v>46</v>
      </c>
      <c r="C29" s="61" t="s">
        <v>231</v>
      </c>
      <c r="D29" s="62">
        <v>89.1</v>
      </c>
      <c r="E29" s="61">
        <f t="shared" si="17"/>
        <v>1782</v>
      </c>
      <c r="F29" s="61">
        <f t="shared" si="18"/>
        <v>1336.5</v>
      </c>
      <c r="G29" s="61">
        <f t="shared" si="19"/>
        <v>891</v>
      </c>
      <c r="H29" s="61">
        <f t="shared" si="20"/>
        <v>4009.5</v>
      </c>
    </row>
    <row r="30" spans="1:8" s="27" customFormat="1" ht="15" customHeight="1" x14ac:dyDescent="0.25">
      <c r="A30" s="14">
        <v>26</v>
      </c>
      <c r="B30" s="61" t="s">
        <v>43</v>
      </c>
      <c r="C30" s="61" t="s">
        <v>232</v>
      </c>
      <c r="D30" s="62">
        <v>30</v>
      </c>
      <c r="E30" s="61">
        <f t="shared" si="17"/>
        <v>600</v>
      </c>
      <c r="F30" s="61">
        <f t="shared" si="18"/>
        <v>450</v>
      </c>
      <c r="G30" s="61">
        <f t="shared" si="19"/>
        <v>300</v>
      </c>
      <c r="H30" s="61">
        <f t="shared" si="20"/>
        <v>1350</v>
      </c>
    </row>
    <row r="31" spans="1:8" s="27" customFormat="1" ht="15" customHeight="1" x14ac:dyDescent="0.25">
      <c r="A31" s="14">
        <v>27</v>
      </c>
      <c r="B31" s="61" t="s">
        <v>39</v>
      </c>
      <c r="C31" s="61" t="s">
        <v>233</v>
      </c>
      <c r="D31" s="62">
        <v>205</v>
      </c>
      <c r="E31" s="61">
        <f>D31*20</f>
        <v>4100</v>
      </c>
      <c r="F31" s="61">
        <f>D31*15</f>
        <v>3075</v>
      </c>
      <c r="G31" s="61">
        <f>D31*10</f>
        <v>2050</v>
      </c>
      <c r="H31" s="61">
        <f>E31+F31+G31</f>
        <v>9225</v>
      </c>
    </row>
    <row r="32" spans="1:8" s="27" customFormat="1" ht="39" x14ac:dyDescent="0.25">
      <c r="A32" s="14">
        <v>28</v>
      </c>
      <c r="B32" s="61" t="s">
        <v>234</v>
      </c>
      <c r="C32" s="52" t="s">
        <v>235</v>
      </c>
      <c r="D32" s="82">
        <v>600</v>
      </c>
      <c r="E32" s="61">
        <f>20*D32</f>
        <v>12000</v>
      </c>
      <c r="F32" s="61">
        <f>15*D32</f>
        <v>9000</v>
      </c>
      <c r="G32" s="61">
        <f>10*D32</f>
        <v>6000</v>
      </c>
      <c r="H32" s="61">
        <f>45*D32</f>
        <v>27000</v>
      </c>
    </row>
    <row r="33" spans="1:8" s="27" customFormat="1" ht="15" customHeight="1" x14ac:dyDescent="0.25">
      <c r="A33" s="14">
        <v>29</v>
      </c>
      <c r="B33" s="61" t="s">
        <v>44</v>
      </c>
      <c r="C33" s="61" t="s">
        <v>236</v>
      </c>
      <c r="D33" s="80">
        <v>25</v>
      </c>
      <c r="E33" s="61">
        <f t="shared" ref="E33:E42" si="21">D33*20</f>
        <v>500</v>
      </c>
      <c r="F33" s="61">
        <f t="shared" ref="F33:F42" si="22">D33*15</f>
        <v>375</v>
      </c>
      <c r="G33" s="61">
        <f t="shared" ref="G33:G42" si="23">D33*10</f>
        <v>250</v>
      </c>
      <c r="H33" s="61">
        <f t="shared" ref="H33:H39" si="24">E33+F33+G33</f>
        <v>1125</v>
      </c>
    </row>
    <row r="34" spans="1:8" s="27" customFormat="1" ht="15" customHeight="1" x14ac:dyDescent="0.25">
      <c r="A34" s="14">
        <v>30</v>
      </c>
      <c r="B34" s="61" t="s">
        <v>237</v>
      </c>
      <c r="C34" s="61" t="s">
        <v>238</v>
      </c>
      <c r="D34" s="80">
        <v>86.6</v>
      </c>
      <c r="E34" s="61">
        <f t="shared" si="21"/>
        <v>1732</v>
      </c>
      <c r="F34" s="61">
        <f t="shared" si="22"/>
        <v>1299</v>
      </c>
      <c r="G34" s="61">
        <f t="shared" si="23"/>
        <v>866</v>
      </c>
      <c r="H34" s="61">
        <f t="shared" si="24"/>
        <v>3897</v>
      </c>
    </row>
    <row r="35" spans="1:8" s="27" customFormat="1" ht="26" x14ac:dyDescent="0.25">
      <c r="A35" s="14">
        <v>31</v>
      </c>
      <c r="B35" s="64" t="s">
        <v>47</v>
      </c>
      <c r="C35" s="61" t="s">
        <v>239</v>
      </c>
      <c r="D35" s="80">
        <v>138</v>
      </c>
      <c r="E35" s="61">
        <f t="shared" si="21"/>
        <v>2760</v>
      </c>
      <c r="F35" s="61">
        <f t="shared" si="22"/>
        <v>2070</v>
      </c>
      <c r="G35" s="61">
        <f t="shared" si="23"/>
        <v>1380</v>
      </c>
      <c r="H35" s="61">
        <f t="shared" si="24"/>
        <v>6210</v>
      </c>
    </row>
    <row r="36" spans="1:8" s="27" customFormat="1" ht="26" x14ac:dyDescent="0.25">
      <c r="A36" s="14">
        <v>32</v>
      </c>
      <c r="B36" s="66" t="s">
        <v>42</v>
      </c>
      <c r="C36" s="66" t="s">
        <v>240</v>
      </c>
      <c r="D36" s="66">
        <v>125.2</v>
      </c>
      <c r="E36" s="66">
        <f t="shared" si="21"/>
        <v>2504</v>
      </c>
      <c r="F36" s="66">
        <f t="shared" si="22"/>
        <v>1878</v>
      </c>
      <c r="G36" s="66">
        <f t="shared" si="23"/>
        <v>1252</v>
      </c>
      <c r="H36" s="66">
        <f t="shared" si="24"/>
        <v>5634</v>
      </c>
    </row>
    <row r="37" spans="1:8" s="27" customFormat="1" ht="26" x14ac:dyDescent="0.25">
      <c r="A37" s="14">
        <v>33</v>
      </c>
      <c r="B37" s="84" t="s">
        <v>214</v>
      </c>
      <c r="C37" s="85" t="s">
        <v>241</v>
      </c>
      <c r="D37" s="66">
        <v>275.7</v>
      </c>
      <c r="E37" s="66">
        <f t="shared" si="21"/>
        <v>5514</v>
      </c>
      <c r="F37" s="66">
        <f t="shared" si="22"/>
        <v>4135.5</v>
      </c>
      <c r="G37" s="66">
        <f t="shared" si="23"/>
        <v>2757</v>
      </c>
      <c r="H37" s="66">
        <f t="shared" si="24"/>
        <v>12406.5</v>
      </c>
    </row>
    <row r="38" spans="1:8" s="27" customFormat="1" ht="26" x14ac:dyDescent="0.25">
      <c r="A38" s="14">
        <v>34</v>
      </c>
      <c r="B38" s="66" t="s">
        <v>242</v>
      </c>
      <c r="C38" s="66" t="s">
        <v>243</v>
      </c>
      <c r="D38" s="66">
        <v>104.8</v>
      </c>
      <c r="E38" s="66">
        <f t="shared" si="21"/>
        <v>2096</v>
      </c>
      <c r="F38" s="66">
        <f t="shared" si="22"/>
        <v>1572</v>
      </c>
      <c r="G38" s="66">
        <f t="shared" si="23"/>
        <v>1048</v>
      </c>
      <c r="H38" s="66">
        <f t="shared" si="24"/>
        <v>4716</v>
      </c>
    </row>
    <row r="39" spans="1:8" s="27" customFormat="1" ht="26" x14ac:dyDescent="0.25">
      <c r="A39" s="14">
        <v>35</v>
      </c>
      <c r="B39" s="66" t="s">
        <v>208</v>
      </c>
      <c r="C39" s="66" t="s">
        <v>244</v>
      </c>
      <c r="D39" s="66">
        <v>97.4</v>
      </c>
      <c r="E39" s="66">
        <f t="shared" si="21"/>
        <v>1948</v>
      </c>
      <c r="F39" s="66">
        <f t="shared" si="22"/>
        <v>1461</v>
      </c>
      <c r="G39" s="66">
        <f t="shared" si="23"/>
        <v>974</v>
      </c>
      <c r="H39" s="66">
        <f t="shared" si="24"/>
        <v>4383</v>
      </c>
    </row>
    <row r="40" spans="1:8" s="27" customFormat="1" ht="13" x14ac:dyDescent="0.25">
      <c r="A40" s="14">
        <v>36</v>
      </c>
      <c r="B40" s="64" t="s">
        <v>245</v>
      </c>
      <c r="C40" s="61" t="s">
        <v>246</v>
      </c>
      <c r="D40" s="62">
        <v>448.9</v>
      </c>
      <c r="E40" s="61">
        <f t="shared" si="21"/>
        <v>8978</v>
      </c>
      <c r="F40" s="61">
        <f t="shared" si="22"/>
        <v>6733.5</v>
      </c>
      <c r="G40" s="61">
        <f t="shared" si="23"/>
        <v>4489</v>
      </c>
      <c r="H40" s="61">
        <f t="shared" ref="H40:H42" si="25">SUM(E40:G40)</f>
        <v>20200.5</v>
      </c>
    </row>
    <row r="41" spans="1:8" s="27" customFormat="1" ht="15" customHeight="1" x14ac:dyDescent="0.25">
      <c r="A41" s="14">
        <v>37</v>
      </c>
      <c r="B41" s="61" t="s">
        <v>247</v>
      </c>
      <c r="C41" s="61" t="s">
        <v>248</v>
      </c>
      <c r="D41" s="62">
        <v>165</v>
      </c>
      <c r="E41" s="61">
        <f t="shared" si="21"/>
        <v>3300</v>
      </c>
      <c r="F41" s="61">
        <f t="shared" si="22"/>
        <v>2475</v>
      </c>
      <c r="G41" s="61">
        <f t="shared" si="23"/>
        <v>1650</v>
      </c>
      <c r="H41" s="61">
        <f t="shared" si="25"/>
        <v>7425</v>
      </c>
    </row>
    <row r="42" spans="1:8" s="27" customFormat="1" ht="26" x14ac:dyDescent="0.25">
      <c r="A42" s="14">
        <v>38</v>
      </c>
      <c r="B42" s="61" t="s">
        <v>249</v>
      </c>
      <c r="C42" s="61" t="s">
        <v>250</v>
      </c>
      <c r="D42" s="62">
        <v>405.5</v>
      </c>
      <c r="E42" s="61">
        <f t="shared" si="21"/>
        <v>8110</v>
      </c>
      <c r="F42" s="61">
        <f t="shared" si="22"/>
        <v>6082.5</v>
      </c>
      <c r="G42" s="61">
        <f t="shared" si="23"/>
        <v>4055</v>
      </c>
      <c r="H42" s="61">
        <f t="shared" si="25"/>
        <v>18247.5</v>
      </c>
    </row>
    <row r="43" spans="1:8" s="27" customFormat="1" ht="19.5" customHeight="1" x14ac:dyDescent="0.25">
      <c r="A43" s="14"/>
      <c r="B43" s="14"/>
      <c r="C43" s="14"/>
      <c r="D43" s="16"/>
      <c r="E43" s="14"/>
      <c r="F43" s="61"/>
      <c r="G43" s="14"/>
      <c r="H43" s="14"/>
    </row>
    <row r="44" spans="1:8" ht="19.5" customHeight="1" x14ac:dyDescent="0.25">
      <c r="A44" s="23"/>
      <c r="B44" s="23"/>
      <c r="C44" s="23"/>
      <c r="D44" s="24"/>
      <c r="E44" s="23"/>
      <c r="F44" s="59"/>
      <c r="G44" s="23"/>
      <c r="H44" s="23"/>
    </row>
    <row r="45" spans="1:8" ht="19.5" customHeight="1" x14ac:dyDescent="0.25">
      <c r="A45" s="11"/>
      <c r="B45" s="11"/>
      <c r="C45" s="11"/>
      <c r="D45" s="12"/>
      <c r="E45" s="11"/>
      <c r="F45" s="59"/>
      <c r="G45" s="11"/>
      <c r="H45" s="11"/>
    </row>
    <row r="46" spans="1:8" ht="19.5" customHeight="1" x14ac:dyDescent="0.25">
      <c r="A46" s="11"/>
      <c r="B46" s="11"/>
      <c r="C46" s="11"/>
      <c r="D46" s="12"/>
      <c r="E46" s="11"/>
      <c r="F46" s="59"/>
      <c r="G46" s="11"/>
      <c r="H46" s="11"/>
    </row>
    <row r="47" spans="1:8" ht="26" customHeight="1" x14ac:dyDescent="0.25">
      <c r="A47" s="111" t="s">
        <v>17</v>
      </c>
      <c r="B47" s="111"/>
      <c r="C47" s="111"/>
      <c r="D47" s="86">
        <f>SUM(D5:D46)</f>
        <v>8350.9</v>
      </c>
      <c r="E47" s="48">
        <f>SUM(E5:E46)</f>
        <v>167018</v>
      </c>
      <c r="F47" s="48">
        <f>SUM(F5:F46)</f>
        <v>125263.5</v>
      </c>
      <c r="G47" s="48">
        <f>SUM(G5:G46)</f>
        <v>83509</v>
      </c>
      <c r="H47" s="48">
        <f>SUM(H5:H46)</f>
        <v>375790.5</v>
      </c>
    </row>
  </sheetData>
  <mergeCells count="8">
    <mergeCell ref="A47:C47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104" orientation="landscape" useFirstPageNumber="1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FAF637-DEB4-465B-B748-1956CFF7DE45}">
  <sheetPr>
    <tabColor theme="2"/>
  </sheetPr>
  <dimension ref="A1:H71"/>
  <sheetViews>
    <sheetView zoomScaleNormal="100" workbookViewId="0">
      <selection activeCell="J6" sqref="J6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4" width="8" style="33" customWidth="1"/>
    <col min="5" max="8" width="7.08203125" style="33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98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22" t="s">
        <v>358</v>
      </c>
      <c r="C3" s="116" t="s">
        <v>115</v>
      </c>
      <c r="D3" s="122" t="s">
        <v>20</v>
      </c>
      <c r="E3" s="116" t="s">
        <v>23</v>
      </c>
      <c r="F3" s="116"/>
      <c r="G3" s="116"/>
      <c r="H3" s="116"/>
    </row>
    <row r="4" spans="1:8" s="2" customFormat="1" ht="23" customHeight="1" x14ac:dyDescent="0.25">
      <c r="A4" s="112"/>
      <c r="B4" s="122"/>
      <c r="C4" s="116"/>
      <c r="D4" s="122"/>
      <c r="E4" s="63" t="s">
        <v>21</v>
      </c>
      <c r="F4" s="63" t="s">
        <v>122</v>
      </c>
      <c r="G4" s="63" t="s">
        <v>22</v>
      </c>
      <c r="H4" s="63" t="s">
        <v>5</v>
      </c>
    </row>
    <row r="5" spans="1:8" s="31" customFormat="1" ht="26" x14ac:dyDescent="0.25">
      <c r="A5" s="14">
        <v>1</v>
      </c>
      <c r="B5" s="61" t="s">
        <v>71</v>
      </c>
      <c r="C5" s="61" t="s">
        <v>252</v>
      </c>
      <c r="D5" s="80">
        <v>380</v>
      </c>
      <c r="E5" s="67">
        <f>20*D5</f>
        <v>7600</v>
      </c>
      <c r="F5" s="67">
        <f>15*D5</f>
        <v>5700</v>
      </c>
      <c r="G5" s="67">
        <f>10*D5</f>
        <v>3800</v>
      </c>
      <c r="H5" s="67">
        <f>E5+F5+G5</f>
        <v>17100</v>
      </c>
    </row>
    <row r="6" spans="1:8" s="31" customFormat="1" ht="26" x14ac:dyDescent="0.25">
      <c r="A6" s="14">
        <v>2</v>
      </c>
      <c r="B6" s="74" t="s">
        <v>48</v>
      </c>
      <c r="C6" s="52" t="s">
        <v>104</v>
      </c>
      <c r="D6" s="51">
        <v>315.60000000000002</v>
      </c>
      <c r="E6" s="67">
        <f>D6*20</f>
        <v>6312</v>
      </c>
      <c r="F6" s="67">
        <f>D6*15</f>
        <v>4734</v>
      </c>
      <c r="G6" s="67">
        <f>D6*10</f>
        <v>3156</v>
      </c>
      <c r="H6" s="67">
        <f>E6+F6+G6</f>
        <v>14202</v>
      </c>
    </row>
    <row r="7" spans="1:8" s="31" customFormat="1" ht="26" x14ac:dyDescent="0.25">
      <c r="A7" s="14">
        <v>3</v>
      </c>
      <c r="B7" s="50" t="s">
        <v>49</v>
      </c>
      <c r="C7" s="52" t="s">
        <v>104</v>
      </c>
      <c r="D7" s="51">
        <v>174</v>
      </c>
      <c r="E7" s="67">
        <f t="shared" ref="E7:E8" si="0">D7*20</f>
        <v>3480</v>
      </c>
      <c r="F7" s="67">
        <f t="shared" ref="F7:F8" si="1">D7*15</f>
        <v>2610</v>
      </c>
      <c r="G7" s="67">
        <f t="shared" ref="G7:G8" si="2">D7*10</f>
        <v>1740</v>
      </c>
      <c r="H7" s="67">
        <f t="shared" ref="H7:H8" si="3">E7+F7+G7</f>
        <v>7830</v>
      </c>
    </row>
    <row r="8" spans="1:8" s="31" customFormat="1" ht="26" x14ac:dyDescent="0.25">
      <c r="A8" s="14">
        <v>4</v>
      </c>
      <c r="B8" s="50" t="s">
        <v>50</v>
      </c>
      <c r="C8" s="52" t="s">
        <v>104</v>
      </c>
      <c r="D8" s="51">
        <v>11.2</v>
      </c>
      <c r="E8" s="67">
        <f t="shared" si="0"/>
        <v>224</v>
      </c>
      <c r="F8" s="67">
        <f t="shared" si="1"/>
        <v>168</v>
      </c>
      <c r="G8" s="67">
        <f t="shared" si="2"/>
        <v>112</v>
      </c>
      <c r="H8" s="67">
        <f t="shared" si="3"/>
        <v>504</v>
      </c>
    </row>
    <row r="9" spans="1:8" s="31" customFormat="1" ht="16" customHeight="1" x14ac:dyDescent="0.25">
      <c r="A9" s="14">
        <v>5</v>
      </c>
      <c r="B9" s="93" t="s">
        <v>105</v>
      </c>
      <c r="C9" s="94" t="s">
        <v>106</v>
      </c>
      <c r="D9" s="88">
        <v>51</v>
      </c>
      <c r="E9" s="53">
        <f>D9*20</f>
        <v>1020</v>
      </c>
      <c r="F9" s="53">
        <f>D9*15</f>
        <v>765</v>
      </c>
      <c r="G9" s="53">
        <f>D9*10</f>
        <v>510</v>
      </c>
      <c r="H9" s="53">
        <f>SUM(E9:G9)</f>
        <v>2295</v>
      </c>
    </row>
    <row r="10" spans="1:8" s="31" customFormat="1" ht="26" x14ac:dyDescent="0.25">
      <c r="A10" s="14">
        <v>6</v>
      </c>
      <c r="B10" s="93" t="s">
        <v>65</v>
      </c>
      <c r="C10" s="94" t="s">
        <v>107</v>
      </c>
      <c r="D10" s="88">
        <v>171</v>
      </c>
      <c r="E10" s="53">
        <f t="shared" ref="E10" si="4">D10*20</f>
        <v>3420</v>
      </c>
      <c r="F10" s="53">
        <f t="shared" ref="F10" si="5">D10*15</f>
        <v>2565</v>
      </c>
      <c r="G10" s="53">
        <f t="shared" ref="G10" si="6">D10*10</f>
        <v>1710</v>
      </c>
      <c r="H10" s="53">
        <f t="shared" ref="H10" si="7">SUM(E10:G10)</f>
        <v>7695</v>
      </c>
    </row>
    <row r="11" spans="1:8" s="31" customFormat="1" ht="26" x14ac:dyDescent="0.25">
      <c r="A11" s="14">
        <v>7</v>
      </c>
      <c r="B11" s="74" t="s">
        <v>54</v>
      </c>
      <c r="C11" s="52" t="s">
        <v>253</v>
      </c>
      <c r="D11" s="51">
        <v>160</v>
      </c>
      <c r="E11" s="53">
        <f>D11*20</f>
        <v>3200</v>
      </c>
      <c r="F11" s="53">
        <f>D11*15</f>
        <v>2400</v>
      </c>
      <c r="G11" s="53">
        <f>D11*10</f>
        <v>1600</v>
      </c>
      <c r="H11" s="53">
        <f>SUM(E11:G11)</f>
        <v>7200</v>
      </c>
    </row>
    <row r="12" spans="1:8" s="31" customFormat="1" ht="26" x14ac:dyDescent="0.25">
      <c r="A12" s="14">
        <v>8</v>
      </c>
      <c r="B12" s="74" t="s">
        <v>56</v>
      </c>
      <c r="C12" s="50" t="s">
        <v>254</v>
      </c>
      <c r="D12" s="51">
        <v>80</v>
      </c>
      <c r="E12" s="53">
        <f t="shared" ref="E12:E14" si="8">D12*20</f>
        <v>1600</v>
      </c>
      <c r="F12" s="53">
        <f t="shared" ref="F12:F14" si="9">D12*15</f>
        <v>1200</v>
      </c>
      <c r="G12" s="53">
        <f t="shared" ref="G12:G14" si="10">D12*10</f>
        <v>800</v>
      </c>
      <c r="H12" s="53">
        <f t="shared" ref="H12:H14" si="11">SUM(E12:G12)</f>
        <v>3600</v>
      </c>
    </row>
    <row r="13" spans="1:8" s="31" customFormat="1" ht="26" x14ac:dyDescent="0.25">
      <c r="A13" s="14">
        <v>9</v>
      </c>
      <c r="B13" s="95" t="s">
        <v>57</v>
      </c>
      <c r="C13" s="50" t="s">
        <v>255</v>
      </c>
      <c r="D13" s="50">
        <v>75.2</v>
      </c>
      <c r="E13" s="53">
        <f t="shared" si="8"/>
        <v>1504</v>
      </c>
      <c r="F13" s="53">
        <f t="shared" si="9"/>
        <v>1128</v>
      </c>
      <c r="G13" s="53">
        <f t="shared" si="10"/>
        <v>752</v>
      </c>
      <c r="H13" s="53">
        <f t="shared" si="11"/>
        <v>3384</v>
      </c>
    </row>
    <row r="14" spans="1:8" s="31" customFormat="1" ht="16" customHeight="1" x14ac:dyDescent="0.25">
      <c r="A14" s="14">
        <v>10</v>
      </c>
      <c r="B14" s="95" t="s">
        <v>108</v>
      </c>
      <c r="C14" s="50" t="s">
        <v>256</v>
      </c>
      <c r="D14" s="51">
        <v>150</v>
      </c>
      <c r="E14" s="53">
        <f t="shared" si="8"/>
        <v>3000</v>
      </c>
      <c r="F14" s="53">
        <f t="shared" si="9"/>
        <v>2250</v>
      </c>
      <c r="G14" s="53">
        <f t="shared" si="10"/>
        <v>1500</v>
      </c>
      <c r="H14" s="53">
        <f t="shared" si="11"/>
        <v>6750</v>
      </c>
    </row>
    <row r="15" spans="1:8" s="31" customFormat="1" ht="16" customHeight="1" x14ac:dyDescent="0.25">
      <c r="A15" s="14">
        <v>11</v>
      </c>
      <c r="B15" s="75" t="s">
        <v>63</v>
      </c>
      <c r="C15" s="53" t="s">
        <v>257</v>
      </c>
      <c r="D15" s="88">
        <v>318</v>
      </c>
      <c r="E15" s="53">
        <f>D15*20</f>
        <v>6360</v>
      </c>
      <c r="F15" s="53">
        <f>D15*15</f>
        <v>4770</v>
      </c>
      <c r="G15" s="53">
        <f>D15*10</f>
        <v>3180</v>
      </c>
      <c r="H15" s="53">
        <f>E15+F15+G15</f>
        <v>14310</v>
      </c>
    </row>
    <row r="16" spans="1:8" s="31" customFormat="1" ht="52" x14ac:dyDescent="0.25">
      <c r="A16" s="14">
        <v>12</v>
      </c>
      <c r="B16" s="65" t="s">
        <v>52</v>
      </c>
      <c r="C16" s="50" t="s">
        <v>258</v>
      </c>
      <c r="D16" s="87">
        <v>1180</v>
      </c>
      <c r="E16" s="53">
        <f t="shared" ref="E16:E22" si="12">D16*20</f>
        <v>23600</v>
      </c>
      <c r="F16" s="53">
        <f t="shared" ref="F16:F22" si="13">D16*15</f>
        <v>17700</v>
      </c>
      <c r="G16" s="53">
        <f t="shared" ref="G16:G22" si="14">D16*10</f>
        <v>11800</v>
      </c>
      <c r="H16" s="53">
        <f t="shared" ref="H16:H22" si="15">E16+F16+G16</f>
        <v>53100</v>
      </c>
    </row>
    <row r="17" spans="1:8" s="31" customFormat="1" ht="16" customHeight="1" x14ac:dyDescent="0.25">
      <c r="A17" s="14">
        <v>13</v>
      </c>
      <c r="B17" s="65" t="s">
        <v>45</v>
      </c>
      <c r="C17" s="50" t="s">
        <v>259</v>
      </c>
      <c r="D17" s="87">
        <v>315</v>
      </c>
      <c r="E17" s="53">
        <f t="shared" si="12"/>
        <v>6300</v>
      </c>
      <c r="F17" s="53">
        <f t="shared" si="13"/>
        <v>4725</v>
      </c>
      <c r="G17" s="53">
        <f t="shared" si="14"/>
        <v>3150</v>
      </c>
      <c r="H17" s="53">
        <f t="shared" si="15"/>
        <v>14175</v>
      </c>
    </row>
    <row r="18" spans="1:8" s="31" customFormat="1" ht="16" customHeight="1" x14ac:dyDescent="0.25">
      <c r="A18" s="14">
        <v>14</v>
      </c>
      <c r="B18" s="65" t="s">
        <v>33</v>
      </c>
      <c r="C18" s="50" t="s">
        <v>110</v>
      </c>
      <c r="D18" s="87">
        <v>178.4</v>
      </c>
      <c r="E18" s="53">
        <f t="shared" si="12"/>
        <v>3568</v>
      </c>
      <c r="F18" s="53">
        <f t="shared" si="13"/>
        <v>2676</v>
      </c>
      <c r="G18" s="53">
        <f t="shared" si="14"/>
        <v>1784</v>
      </c>
      <c r="H18" s="53">
        <f t="shared" si="15"/>
        <v>8028</v>
      </c>
    </row>
    <row r="19" spans="1:8" s="31" customFormat="1" ht="16" customHeight="1" x14ac:dyDescent="0.25">
      <c r="A19" s="14">
        <v>15</v>
      </c>
      <c r="B19" s="65" t="s">
        <v>260</v>
      </c>
      <c r="C19" s="50" t="s">
        <v>261</v>
      </c>
      <c r="D19" s="87">
        <v>318</v>
      </c>
      <c r="E19" s="53">
        <f t="shared" si="12"/>
        <v>6360</v>
      </c>
      <c r="F19" s="53">
        <f t="shared" si="13"/>
        <v>4770</v>
      </c>
      <c r="G19" s="53">
        <f t="shared" si="14"/>
        <v>3180</v>
      </c>
      <c r="H19" s="53">
        <f t="shared" si="15"/>
        <v>14310</v>
      </c>
    </row>
    <row r="20" spans="1:8" s="31" customFormat="1" ht="16" customHeight="1" x14ac:dyDescent="0.25">
      <c r="A20" s="14">
        <v>16</v>
      </c>
      <c r="B20" s="65" t="s">
        <v>64</v>
      </c>
      <c r="C20" s="50" t="s">
        <v>109</v>
      </c>
      <c r="D20" s="87">
        <v>100</v>
      </c>
      <c r="E20" s="53">
        <f t="shared" si="12"/>
        <v>2000</v>
      </c>
      <c r="F20" s="53">
        <f t="shared" si="13"/>
        <v>1500</v>
      </c>
      <c r="G20" s="53">
        <f t="shared" si="14"/>
        <v>1000</v>
      </c>
      <c r="H20" s="53">
        <f t="shared" si="15"/>
        <v>4500</v>
      </c>
    </row>
    <row r="21" spans="1:8" s="31" customFormat="1" ht="26" x14ac:dyDescent="0.25">
      <c r="A21" s="14">
        <v>17</v>
      </c>
      <c r="B21" s="65" t="s">
        <v>262</v>
      </c>
      <c r="C21" s="50" t="s">
        <v>263</v>
      </c>
      <c r="D21" s="87">
        <v>564</v>
      </c>
      <c r="E21" s="53">
        <f t="shared" si="12"/>
        <v>11280</v>
      </c>
      <c r="F21" s="53">
        <f t="shared" si="13"/>
        <v>8460</v>
      </c>
      <c r="G21" s="53">
        <f t="shared" si="14"/>
        <v>5640</v>
      </c>
      <c r="H21" s="53">
        <f t="shared" si="15"/>
        <v>25380</v>
      </c>
    </row>
    <row r="22" spans="1:8" s="31" customFormat="1" ht="16" customHeight="1" x14ac:dyDescent="0.25">
      <c r="A22" s="14">
        <v>18</v>
      </c>
      <c r="B22" s="50" t="s">
        <v>32</v>
      </c>
      <c r="C22" s="50" t="s">
        <v>264</v>
      </c>
      <c r="D22" s="87">
        <v>299</v>
      </c>
      <c r="E22" s="53">
        <f t="shared" si="12"/>
        <v>5980</v>
      </c>
      <c r="F22" s="53">
        <f t="shared" si="13"/>
        <v>4485</v>
      </c>
      <c r="G22" s="53">
        <f t="shared" si="14"/>
        <v>2990</v>
      </c>
      <c r="H22" s="53">
        <f t="shared" si="15"/>
        <v>13455</v>
      </c>
    </row>
    <row r="23" spans="1:8" s="31" customFormat="1" ht="26" x14ac:dyDescent="0.25">
      <c r="A23" s="14">
        <v>19</v>
      </c>
      <c r="B23" s="52" t="s">
        <v>265</v>
      </c>
      <c r="C23" s="52" t="s">
        <v>266</v>
      </c>
      <c r="D23" s="51">
        <v>143</v>
      </c>
      <c r="E23" s="50">
        <v>2860</v>
      </c>
      <c r="F23" s="50">
        <v>2145</v>
      </c>
      <c r="G23" s="50">
        <v>1430</v>
      </c>
      <c r="H23" s="50">
        <v>6435</v>
      </c>
    </row>
    <row r="24" spans="1:8" s="31" customFormat="1" ht="26" x14ac:dyDescent="0.25">
      <c r="A24" s="14">
        <v>20</v>
      </c>
      <c r="B24" s="50" t="s">
        <v>267</v>
      </c>
      <c r="C24" s="50" t="s">
        <v>266</v>
      </c>
      <c r="D24" s="51">
        <v>144.19999999999999</v>
      </c>
      <c r="E24" s="50">
        <v>2884</v>
      </c>
      <c r="F24" s="50">
        <v>2163</v>
      </c>
      <c r="G24" s="50">
        <v>1442</v>
      </c>
      <c r="H24" s="50">
        <v>6489</v>
      </c>
    </row>
    <row r="25" spans="1:8" s="31" customFormat="1" ht="16" customHeight="1" x14ac:dyDescent="0.25">
      <c r="A25" s="14">
        <v>21</v>
      </c>
      <c r="B25" s="61" t="s">
        <v>268</v>
      </c>
      <c r="C25" s="61" t="s">
        <v>269</v>
      </c>
      <c r="D25" s="62">
        <v>8</v>
      </c>
      <c r="E25" s="61">
        <v>160</v>
      </c>
      <c r="F25" s="61">
        <v>120</v>
      </c>
      <c r="G25" s="61">
        <v>80</v>
      </c>
      <c r="H25" s="61">
        <v>360</v>
      </c>
    </row>
    <row r="26" spans="1:8" s="31" customFormat="1" ht="16" customHeight="1" x14ac:dyDescent="0.25">
      <c r="A26" s="14">
        <v>22</v>
      </c>
      <c r="B26" s="61" t="s">
        <v>270</v>
      </c>
      <c r="C26" s="61" t="s">
        <v>271</v>
      </c>
      <c r="D26" s="62">
        <v>1.5</v>
      </c>
      <c r="E26" s="61">
        <v>30</v>
      </c>
      <c r="F26" s="61">
        <v>22.5</v>
      </c>
      <c r="G26" s="61">
        <v>15</v>
      </c>
      <c r="H26" s="61">
        <v>67.5</v>
      </c>
    </row>
    <row r="27" spans="1:8" s="31" customFormat="1" ht="16" customHeight="1" x14ac:dyDescent="0.25">
      <c r="A27" s="14">
        <v>23</v>
      </c>
      <c r="B27" s="61" t="s">
        <v>260</v>
      </c>
      <c r="C27" s="61" t="s">
        <v>272</v>
      </c>
      <c r="D27" s="62">
        <v>236</v>
      </c>
      <c r="E27" s="61">
        <v>4720</v>
      </c>
      <c r="F27" s="61">
        <v>3540</v>
      </c>
      <c r="G27" s="61">
        <v>2360</v>
      </c>
      <c r="H27" s="61">
        <v>10620</v>
      </c>
    </row>
    <row r="28" spans="1:8" s="31" customFormat="1" ht="16" customHeight="1" x14ac:dyDescent="0.25">
      <c r="A28" s="14">
        <v>24</v>
      </c>
      <c r="B28" s="50" t="s">
        <v>59</v>
      </c>
      <c r="C28" s="50" t="s">
        <v>58</v>
      </c>
      <c r="D28" s="87">
        <v>409</v>
      </c>
      <c r="E28" s="50">
        <f>20*D28</f>
        <v>8180</v>
      </c>
      <c r="F28" s="50">
        <f>D28*15</f>
        <v>6135</v>
      </c>
      <c r="G28" s="50">
        <f>10*D28</f>
        <v>4090</v>
      </c>
      <c r="H28" s="50">
        <f>SUM(E28:G28)</f>
        <v>18405</v>
      </c>
    </row>
    <row r="29" spans="1:8" s="31" customFormat="1" ht="16" customHeight="1" x14ac:dyDescent="0.25">
      <c r="A29" s="14">
        <v>25</v>
      </c>
      <c r="B29" s="52" t="s">
        <v>273</v>
      </c>
      <c r="C29" s="52" t="s">
        <v>274</v>
      </c>
      <c r="D29" s="50">
        <v>67.7</v>
      </c>
      <c r="E29" s="50">
        <v>1354</v>
      </c>
      <c r="F29" s="50">
        <v>1015.5</v>
      </c>
      <c r="G29" s="50">
        <v>677</v>
      </c>
      <c r="H29" s="50">
        <v>3046.5</v>
      </c>
    </row>
    <row r="30" spans="1:8" s="31" customFormat="1" ht="26" x14ac:dyDescent="0.25">
      <c r="A30" s="14">
        <v>26</v>
      </c>
      <c r="B30" s="74" t="s">
        <v>51</v>
      </c>
      <c r="C30" s="52" t="s">
        <v>111</v>
      </c>
      <c r="D30" s="50">
        <v>124.3</v>
      </c>
      <c r="E30" s="50">
        <v>2486</v>
      </c>
      <c r="F30" s="50">
        <v>1864.5</v>
      </c>
      <c r="G30" s="50">
        <v>1243</v>
      </c>
      <c r="H30" s="50">
        <v>5593.5</v>
      </c>
    </row>
    <row r="31" spans="1:8" s="31" customFormat="1" ht="39" x14ac:dyDescent="0.25">
      <c r="A31" s="14">
        <v>27</v>
      </c>
      <c r="B31" s="74" t="s">
        <v>275</v>
      </c>
      <c r="C31" s="52" t="s">
        <v>276</v>
      </c>
      <c r="D31" s="50">
        <v>410.4</v>
      </c>
      <c r="E31" s="50">
        <v>8208</v>
      </c>
      <c r="F31" s="50">
        <v>6156</v>
      </c>
      <c r="G31" s="50">
        <v>4104</v>
      </c>
      <c r="H31" s="50">
        <v>18468</v>
      </c>
    </row>
    <row r="32" spans="1:8" s="31" customFormat="1" ht="26" x14ac:dyDescent="0.25">
      <c r="A32" s="14">
        <v>28</v>
      </c>
      <c r="B32" s="74" t="s">
        <v>277</v>
      </c>
      <c r="C32" s="52" t="s">
        <v>278</v>
      </c>
      <c r="D32" s="50">
        <v>129.69999999999999</v>
      </c>
      <c r="E32" s="50">
        <v>2594</v>
      </c>
      <c r="F32" s="50">
        <v>1945.5</v>
      </c>
      <c r="G32" s="50">
        <v>1297</v>
      </c>
      <c r="H32" s="50">
        <v>5836.5</v>
      </c>
    </row>
    <row r="33" spans="1:8" s="31" customFormat="1" ht="26" x14ac:dyDescent="0.25">
      <c r="A33" s="14">
        <v>29</v>
      </c>
      <c r="B33" s="74" t="s">
        <v>55</v>
      </c>
      <c r="C33" s="52" t="s">
        <v>279</v>
      </c>
      <c r="D33" s="50">
        <v>55.7</v>
      </c>
      <c r="E33" s="50">
        <v>1114</v>
      </c>
      <c r="F33" s="50">
        <v>835.5</v>
      </c>
      <c r="G33" s="50">
        <v>557</v>
      </c>
      <c r="H33" s="50">
        <v>2506.5</v>
      </c>
    </row>
    <row r="34" spans="1:8" s="31" customFormat="1" ht="16" customHeight="1" x14ac:dyDescent="0.25">
      <c r="A34" s="14">
        <v>30</v>
      </c>
      <c r="B34" s="89" t="s">
        <v>280</v>
      </c>
      <c r="C34" s="89" t="s">
        <v>281</v>
      </c>
      <c r="D34" s="90">
        <v>109</v>
      </c>
      <c r="E34" s="91">
        <v>2180</v>
      </c>
      <c r="F34" s="91">
        <v>1635</v>
      </c>
      <c r="G34" s="91">
        <v>1090</v>
      </c>
      <c r="H34" s="91">
        <v>4905</v>
      </c>
    </row>
    <row r="35" spans="1:8" s="31" customFormat="1" ht="16" customHeight="1" x14ac:dyDescent="0.25">
      <c r="A35" s="14">
        <v>31</v>
      </c>
      <c r="B35" s="91" t="s">
        <v>282</v>
      </c>
      <c r="C35" s="91" t="s">
        <v>283</v>
      </c>
      <c r="D35" s="90">
        <v>232.3</v>
      </c>
      <c r="E35" s="91">
        <v>4646</v>
      </c>
      <c r="F35" s="91">
        <v>3484.5</v>
      </c>
      <c r="G35" s="91">
        <v>2323</v>
      </c>
      <c r="H35" s="91">
        <v>10453.5</v>
      </c>
    </row>
    <row r="36" spans="1:8" s="31" customFormat="1" ht="16" customHeight="1" x14ac:dyDescent="0.25">
      <c r="A36" s="14">
        <v>32</v>
      </c>
      <c r="B36" s="92" t="s">
        <v>284</v>
      </c>
      <c r="C36" s="91" t="s">
        <v>285</v>
      </c>
      <c r="D36" s="90">
        <v>553</v>
      </c>
      <c r="E36" s="91">
        <v>11060</v>
      </c>
      <c r="F36" s="91">
        <v>8295</v>
      </c>
      <c r="G36" s="91">
        <v>5530</v>
      </c>
      <c r="H36" s="91">
        <v>24885</v>
      </c>
    </row>
    <row r="37" spans="1:8" s="31" customFormat="1" ht="16" customHeight="1" x14ac:dyDescent="0.25">
      <c r="A37" s="14">
        <v>33</v>
      </c>
      <c r="B37" s="91" t="s">
        <v>286</v>
      </c>
      <c r="C37" s="91" t="s">
        <v>287</v>
      </c>
      <c r="D37" s="90">
        <v>13.1</v>
      </c>
      <c r="E37" s="91">
        <v>262</v>
      </c>
      <c r="F37" s="91">
        <v>196.5</v>
      </c>
      <c r="G37" s="91">
        <v>131</v>
      </c>
      <c r="H37" s="91">
        <v>589.5</v>
      </c>
    </row>
    <row r="38" spans="1:8" s="31" customFormat="1" ht="16" customHeight="1" x14ac:dyDescent="0.25">
      <c r="A38" s="14">
        <v>34</v>
      </c>
      <c r="B38" s="56" t="s">
        <v>179</v>
      </c>
      <c r="C38" s="56" t="s">
        <v>288</v>
      </c>
      <c r="D38" s="88">
        <v>490</v>
      </c>
      <c r="E38" s="53">
        <f>D38*20</f>
        <v>9800</v>
      </c>
      <c r="F38" s="53">
        <f>D38*15</f>
        <v>7350</v>
      </c>
      <c r="G38" s="53">
        <f>D38*10</f>
        <v>4900</v>
      </c>
      <c r="H38" s="53">
        <f>SUM(E38:G38)</f>
        <v>22050</v>
      </c>
    </row>
    <row r="39" spans="1:8" s="31" customFormat="1" ht="16" customHeight="1" x14ac:dyDescent="0.25">
      <c r="A39" s="14">
        <v>35</v>
      </c>
      <c r="B39" s="56" t="s">
        <v>60</v>
      </c>
      <c r="C39" s="56" t="s">
        <v>289</v>
      </c>
      <c r="D39" s="88">
        <v>343</v>
      </c>
      <c r="E39" s="53">
        <f>D39*20</f>
        <v>6860</v>
      </c>
      <c r="F39" s="53">
        <f>D39*15</f>
        <v>5145</v>
      </c>
      <c r="G39" s="53">
        <f>D39*10</f>
        <v>3430</v>
      </c>
      <c r="H39" s="53">
        <f>SUM(E39:G39)</f>
        <v>15435</v>
      </c>
    </row>
    <row r="40" spans="1:8" s="31" customFormat="1" ht="16" customHeight="1" x14ac:dyDescent="0.25">
      <c r="A40" s="14">
        <v>36</v>
      </c>
      <c r="B40" s="52" t="s">
        <v>290</v>
      </c>
      <c r="C40" s="83" t="s">
        <v>291</v>
      </c>
      <c r="D40" s="88">
        <v>1.2</v>
      </c>
      <c r="E40" s="53">
        <f t="shared" ref="E40:E46" si="16">D40*20</f>
        <v>24</v>
      </c>
      <c r="F40" s="53">
        <f t="shared" ref="F40:F46" si="17">D40*15</f>
        <v>18</v>
      </c>
      <c r="G40" s="53">
        <f t="shared" ref="G40:G46" si="18">D40*10</f>
        <v>12</v>
      </c>
      <c r="H40" s="53">
        <f t="shared" ref="H40:H46" si="19">SUM(E40:G40)</f>
        <v>54</v>
      </c>
    </row>
    <row r="41" spans="1:8" s="31" customFormat="1" ht="16" customHeight="1" x14ac:dyDescent="0.25">
      <c r="A41" s="14">
        <v>37</v>
      </c>
      <c r="B41" s="52" t="s">
        <v>292</v>
      </c>
      <c r="C41" s="52" t="s">
        <v>291</v>
      </c>
      <c r="D41" s="88">
        <v>3</v>
      </c>
      <c r="E41" s="53">
        <f t="shared" si="16"/>
        <v>60</v>
      </c>
      <c r="F41" s="53">
        <f t="shared" si="17"/>
        <v>45</v>
      </c>
      <c r="G41" s="53">
        <f t="shared" si="18"/>
        <v>30</v>
      </c>
      <c r="H41" s="53">
        <f t="shared" si="19"/>
        <v>135</v>
      </c>
    </row>
    <row r="42" spans="1:8" s="31" customFormat="1" ht="16" customHeight="1" x14ac:dyDescent="0.25">
      <c r="A42" s="14">
        <v>38</v>
      </c>
      <c r="B42" s="56" t="s">
        <v>293</v>
      </c>
      <c r="C42" s="50" t="s">
        <v>294</v>
      </c>
      <c r="D42" s="88">
        <v>1</v>
      </c>
      <c r="E42" s="53">
        <f t="shared" si="16"/>
        <v>20</v>
      </c>
      <c r="F42" s="53">
        <f t="shared" si="17"/>
        <v>15</v>
      </c>
      <c r="G42" s="53">
        <f t="shared" si="18"/>
        <v>10</v>
      </c>
      <c r="H42" s="53">
        <f t="shared" si="19"/>
        <v>45</v>
      </c>
    </row>
    <row r="43" spans="1:8" s="31" customFormat="1" ht="16" customHeight="1" x14ac:dyDescent="0.25">
      <c r="A43" s="14">
        <v>39</v>
      </c>
      <c r="B43" s="50" t="s">
        <v>61</v>
      </c>
      <c r="C43" s="50" t="s">
        <v>295</v>
      </c>
      <c r="D43" s="88">
        <v>1.1000000000000001</v>
      </c>
      <c r="E43" s="53">
        <f t="shared" si="16"/>
        <v>22</v>
      </c>
      <c r="F43" s="53">
        <f t="shared" si="17"/>
        <v>16.5</v>
      </c>
      <c r="G43" s="53">
        <f t="shared" si="18"/>
        <v>11</v>
      </c>
      <c r="H43" s="53">
        <f t="shared" si="19"/>
        <v>49.5</v>
      </c>
    </row>
    <row r="44" spans="1:8" s="31" customFormat="1" ht="16" customHeight="1" x14ac:dyDescent="0.25">
      <c r="A44" s="14">
        <v>40</v>
      </c>
      <c r="B44" s="52" t="s">
        <v>296</v>
      </c>
      <c r="C44" s="50" t="s">
        <v>295</v>
      </c>
      <c r="D44" s="88">
        <v>1.5</v>
      </c>
      <c r="E44" s="53">
        <f t="shared" si="16"/>
        <v>30</v>
      </c>
      <c r="F44" s="53">
        <f t="shared" si="17"/>
        <v>22.5</v>
      </c>
      <c r="G44" s="53">
        <f t="shared" si="18"/>
        <v>15</v>
      </c>
      <c r="H44" s="53">
        <f t="shared" si="19"/>
        <v>67.5</v>
      </c>
    </row>
    <row r="45" spans="1:8" s="31" customFormat="1" ht="16" customHeight="1" x14ac:dyDescent="0.25">
      <c r="A45" s="14">
        <v>41</v>
      </c>
      <c r="B45" s="52" t="s">
        <v>297</v>
      </c>
      <c r="C45" s="83" t="s">
        <v>291</v>
      </c>
      <c r="D45" s="88">
        <v>1.2</v>
      </c>
      <c r="E45" s="53">
        <f t="shared" si="16"/>
        <v>24</v>
      </c>
      <c r="F45" s="53">
        <f t="shared" si="17"/>
        <v>18</v>
      </c>
      <c r="G45" s="53">
        <f t="shared" si="18"/>
        <v>12</v>
      </c>
      <c r="H45" s="53">
        <f t="shared" si="19"/>
        <v>54</v>
      </c>
    </row>
    <row r="46" spans="1:8" s="31" customFormat="1" ht="16" customHeight="1" x14ac:dyDescent="0.25">
      <c r="A46" s="14">
        <v>42</v>
      </c>
      <c r="B46" s="52" t="s">
        <v>298</v>
      </c>
      <c r="C46" s="52" t="s">
        <v>291</v>
      </c>
      <c r="D46" s="88">
        <v>1.5</v>
      </c>
      <c r="E46" s="53">
        <f t="shared" si="16"/>
        <v>30</v>
      </c>
      <c r="F46" s="53">
        <f t="shared" si="17"/>
        <v>22.5</v>
      </c>
      <c r="G46" s="53">
        <f t="shared" si="18"/>
        <v>15</v>
      </c>
      <c r="H46" s="53">
        <f t="shared" si="19"/>
        <v>67.5</v>
      </c>
    </row>
    <row r="47" spans="1:8" s="31" customFormat="1" ht="16" customHeight="1" x14ac:dyDescent="0.25">
      <c r="A47" s="14">
        <v>43</v>
      </c>
      <c r="B47" s="61" t="s">
        <v>299</v>
      </c>
      <c r="C47" s="61" t="s">
        <v>300</v>
      </c>
      <c r="D47" s="80">
        <v>180</v>
      </c>
      <c r="E47" s="61">
        <f>D47*20</f>
        <v>3600</v>
      </c>
      <c r="F47" s="61">
        <f>D47*15</f>
        <v>2700</v>
      </c>
      <c r="G47" s="61">
        <f>D47*10</f>
        <v>1800</v>
      </c>
      <c r="H47" s="61">
        <f>E47+F47+G47</f>
        <v>8100</v>
      </c>
    </row>
    <row r="48" spans="1:8" s="31" customFormat="1" ht="16" customHeight="1" x14ac:dyDescent="0.25">
      <c r="A48" s="14">
        <v>44</v>
      </c>
      <c r="B48" s="50" t="s">
        <v>66</v>
      </c>
      <c r="C48" s="61" t="s">
        <v>323</v>
      </c>
      <c r="D48" s="80">
        <v>60</v>
      </c>
      <c r="E48" s="61">
        <f>D48*20</f>
        <v>1200</v>
      </c>
      <c r="F48" s="61">
        <f>D48*15</f>
        <v>900</v>
      </c>
      <c r="G48" s="61">
        <f>D48*10</f>
        <v>600</v>
      </c>
      <c r="H48" s="61">
        <f>E48+F48+G48</f>
        <v>2700</v>
      </c>
    </row>
    <row r="49" spans="1:8" s="31" customFormat="1" ht="26" x14ac:dyDescent="0.25">
      <c r="A49" s="14">
        <v>45</v>
      </c>
      <c r="B49" s="61" t="s">
        <v>301</v>
      </c>
      <c r="C49" s="61" t="s">
        <v>302</v>
      </c>
      <c r="D49" s="80">
        <v>500</v>
      </c>
      <c r="E49" s="61">
        <f t="shared" ref="E49:E51" si="20">D49*20</f>
        <v>10000</v>
      </c>
      <c r="F49" s="61">
        <f t="shared" ref="F49:F51" si="21">D49*15</f>
        <v>7500</v>
      </c>
      <c r="G49" s="61">
        <f t="shared" ref="G49:G51" si="22">D49*10</f>
        <v>5000</v>
      </c>
      <c r="H49" s="61">
        <f t="shared" ref="H49:H51" si="23">D49*45</f>
        <v>22500</v>
      </c>
    </row>
    <row r="50" spans="1:8" s="31" customFormat="1" ht="16" customHeight="1" x14ac:dyDescent="0.25">
      <c r="A50" s="14">
        <v>46</v>
      </c>
      <c r="B50" s="61" t="s">
        <v>41</v>
      </c>
      <c r="C50" s="61" t="s">
        <v>303</v>
      </c>
      <c r="D50" s="80">
        <v>250</v>
      </c>
      <c r="E50" s="61">
        <f t="shared" si="20"/>
        <v>5000</v>
      </c>
      <c r="F50" s="61">
        <f t="shared" si="21"/>
        <v>3750</v>
      </c>
      <c r="G50" s="61">
        <f t="shared" si="22"/>
        <v>2500</v>
      </c>
      <c r="H50" s="61">
        <f t="shared" si="23"/>
        <v>11250</v>
      </c>
    </row>
    <row r="51" spans="1:8" s="31" customFormat="1" ht="16" customHeight="1" x14ac:dyDescent="0.25">
      <c r="A51" s="14">
        <v>47</v>
      </c>
      <c r="B51" s="61" t="s">
        <v>304</v>
      </c>
      <c r="C51" s="61" t="s">
        <v>305</v>
      </c>
      <c r="D51" s="80">
        <v>300</v>
      </c>
      <c r="E51" s="61">
        <f t="shared" si="20"/>
        <v>6000</v>
      </c>
      <c r="F51" s="61">
        <f t="shared" si="21"/>
        <v>4500</v>
      </c>
      <c r="G51" s="61">
        <f t="shared" si="22"/>
        <v>3000</v>
      </c>
      <c r="H51" s="61">
        <f t="shared" si="23"/>
        <v>13500</v>
      </c>
    </row>
    <row r="52" spans="1:8" s="31" customFormat="1" ht="16" customHeight="1" x14ac:dyDescent="0.25">
      <c r="A52" s="14">
        <v>48</v>
      </c>
      <c r="B52" s="96" t="s">
        <v>67</v>
      </c>
      <c r="C52" s="96" t="s">
        <v>306</v>
      </c>
      <c r="D52" s="96">
        <v>512.20000000000005</v>
      </c>
      <c r="E52" s="67">
        <f>20*D52</f>
        <v>10244</v>
      </c>
      <c r="F52" s="67">
        <f>15*D52</f>
        <v>7683.0000000000009</v>
      </c>
      <c r="G52" s="67">
        <f>10*D52</f>
        <v>5122</v>
      </c>
      <c r="H52" s="67">
        <f>E52+F52+G52</f>
        <v>23049</v>
      </c>
    </row>
    <row r="53" spans="1:8" s="31" customFormat="1" ht="16" customHeight="1" x14ac:dyDescent="0.25">
      <c r="A53" s="14">
        <v>49</v>
      </c>
      <c r="B53" s="52" t="s">
        <v>68</v>
      </c>
      <c r="C53" s="52" t="s">
        <v>307</v>
      </c>
      <c r="D53" s="50">
        <v>244.8</v>
      </c>
      <c r="E53" s="52">
        <f>D53*20</f>
        <v>4896</v>
      </c>
      <c r="F53" s="52">
        <f>D53*15</f>
        <v>3672</v>
      </c>
      <c r="G53" s="52">
        <f>D53*10</f>
        <v>2448</v>
      </c>
      <c r="H53" s="52">
        <f>D53*45</f>
        <v>11016</v>
      </c>
    </row>
    <row r="54" spans="1:8" s="31" customFormat="1" ht="16" customHeight="1" x14ac:dyDescent="0.25">
      <c r="A54" s="14">
        <v>50</v>
      </c>
      <c r="B54" s="65" t="s">
        <v>53</v>
      </c>
      <c r="C54" s="50" t="s">
        <v>308</v>
      </c>
      <c r="D54" s="87">
        <v>735</v>
      </c>
      <c r="E54" s="50">
        <f t="shared" ref="E54:E60" si="24">20*D54</f>
        <v>14700</v>
      </c>
      <c r="F54" s="50">
        <f t="shared" ref="F54:F60" si="25">15*D54</f>
        <v>11025</v>
      </c>
      <c r="G54" s="50">
        <f t="shared" ref="G54:G60" si="26">D54*10</f>
        <v>7350</v>
      </c>
      <c r="H54" s="50">
        <f t="shared" ref="H54:H60" si="27">SUM(E54:G54)</f>
        <v>33075</v>
      </c>
    </row>
    <row r="55" spans="1:8" s="31" customFormat="1" ht="26" x14ac:dyDescent="0.25">
      <c r="A55" s="14">
        <v>51</v>
      </c>
      <c r="B55" s="50" t="s">
        <v>33</v>
      </c>
      <c r="C55" s="50" t="s">
        <v>309</v>
      </c>
      <c r="D55" s="87">
        <v>77.900000000000006</v>
      </c>
      <c r="E55" s="50">
        <f t="shared" si="24"/>
        <v>1558</v>
      </c>
      <c r="F55" s="50">
        <f t="shared" si="25"/>
        <v>1168.5</v>
      </c>
      <c r="G55" s="50">
        <f t="shared" si="26"/>
        <v>779</v>
      </c>
      <c r="H55" s="50">
        <f t="shared" si="27"/>
        <v>3505.5</v>
      </c>
    </row>
    <row r="56" spans="1:8" s="31" customFormat="1" ht="26" x14ac:dyDescent="0.25">
      <c r="A56" s="14">
        <v>52</v>
      </c>
      <c r="B56" s="50" t="s">
        <v>310</v>
      </c>
      <c r="C56" s="50" t="s">
        <v>309</v>
      </c>
      <c r="D56" s="87">
        <v>242.9</v>
      </c>
      <c r="E56" s="50">
        <f t="shared" si="24"/>
        <v>4858</v>
      </c>
      <c r="F56" s="50">
        <f t="shared" si="25"/>
        <v>3643.5</v>
      </c>
      <c r="G56" s="50">
        <f t="shared" si="26"/>
        <v>2429</v>
      </c>
      <c r="H56" s="50">
        <f t="shared" si="27"/>
        <v>10930.5</v>
      </c>
    </row>
    <row r="57" spans="1:8" s="31" customFormat="1" ht="26" x14ac:dyDescent="0.25">
      <c r="A57" s="14">
        <v>53</v>
      </c>
      <c r="B57" s="52" t="s">
        <v>311</v>
      </c>
      <c r="C57" s="52" t="s">
        <v>324</v>
      </c>
      <c r="D57" s="87">
        <v>430</v>
      </c>
      <c r="E57" s="50">
        <f t="shared" si="24"/>
        <v>8600</v>
      </c>
      <c r="F57" s="50">
        <f t="shared" si="25"/>
        <v>6450</v>
      </c>
      <c r="G57" s="50">
        <f t="shared" si="26"/>
        <v>4300</v>
      </c>
      <c r="H57" s="50">
        <f t="shared" si="27"/>
        <v>19350</v>
      </c>
    </row>
    <row r="58" spans="1:8" s="31" customFormat="1" ht="16" customHeight="1" x14ac:dyDescent="0.25">
      <c r="A58" s="14">
        <v>54</v>
      </c>
      <c r="B58" s="52" t="s">
        <v>34</v>
      </c>
      <c r="C58" s="52" t="s">
        <v>325</v>
      </c>
      <c r="D58" s="87">
        <v>142</v>
      </c>
      <c r="E58" s="50">
        <f t="shared" si="24"/>
        <v>2840</v>
      </c>
      <c r="F58" s="50">
        <f t="shared" si="25"/>
        <v>2130</v>
      </c>
      <c r="G58" s="50">
        <f t="shared" si="26"/>
        <v>1420</v>
      </c>
      <c r="H58" s="50">
        <f t="shared" si="27"/>
        <v>6390</v>
      </c>
    </row>
    <row r="59" spans="1:8" s="31" customFormat="1" ht="26" x14ac:dyDescent="0.25">
      <c r="A59" s="14">
        <v>55</v>
      </c>
      <c r="B59" s="52" t="s">
        <v>284</v>
      </c>
      <c r="C59" s="52" t="s">
        <v>312</v>
      </c>
      <c r="D59" s="87">
        <v>527.9</v>
      </c>
      <c r="E59" s="50">
        <f t="shared" si="24"/>
        <v>10558</v>
      </c>
      <c r="F59" s="50">
        <f t="shared" si="25"/>
        <v>7918.5</v>
      </c>
      <c r="G59" s="50">
        <f t="shared" si="26"/>
        <v>5279</v>
      </c>
      <c r="H59" s="50">
        <f t="shared" si="27"/>
        <v>23755.5</v>
      </c>
    </row>
    <row r="60" spans="1:8" s="31" customFormat="1" ht="13" x14ac:dyDescent="0.25">
      <c r="A60" s="14">
        <v>56</v>
      </c>
      <c r="B60" s="52" t="s">
        <v>313</v>
      </c>
      <c r="C60" s="52" t="s">
        <v>314</v>
      </c>
      <c r="D60" s="87">
        <v>5.5</v>
      </c>
      <c r="E60" s="50">
        <f t="shared" si="24"/>
        <v>110</v>
      </c>
      <c r="F60" s="50">
        <f t="shared" si="25"/>
        <v>82.5</v>
      </c>
      <c r="G60" s="50">
        <f t="shared" si="26"/>
        <v>55</v>
      </c>
      <c r="H60" s="50">
        <f t="shared" si="27"/>
        <v>247.5</v>
      </c>
    </row>
    <row r="61" spans="1:8" s="31" customFormat="1" ht="26" x14ac:dyDescent="0.25">
      <c r="A61" s="14">
        <v>57</v>
      </c>
      <c r="B61" s="65" t="s">
        <v>315</v>
      </c>
      <c r="C61" s="50" t="s">
        <v>316</v>
      </c>
      <c r="D61" s="87">
        <v>950</v>
      </c>
      <c r="E61" s="50">
        <v>19000</v>
      </c>
      <c r="F61" s="50">
        <v>14250</v>
      </c>
      <c r="G61" s="50">
        <v>9500</v>
      </c>
      <c r="H61" s="50">
        <v>42750</v>
      </c>
    </row>
    <row r="62" spans="1:8" s="31" customFormat="1" ht="16" customHeight="1" x14ac:dyDescent="0.25">
      <c r="A62" s="14">
        <v>58</v>
      </c>
      <c r="B62" s="65" t="s">
        <v>317</v>
      </c>
      <c r="C62" s="50" t="s">
        <v>318</v>
      </c>
      <c r="D62" s="87">
        <v>387.7</v>
      </c>
      <c r="E62" s="50">
        <v>7754</v>
      </c>
      <c r="F62" s="50">
        <v>5815.5</v>
      </c>
      <c r="G62" s="50">
        <v>3877</v>
      </c>
      <c r="H62" s="50">
        <v>17446.5</v>
      </c>
    </row>
    <row r="63" spans="1:8" s="31" customFormat="1" ht="39" x14ac:dyDescent="0.25">
      <c r="A63" s="14">
        <v>59</v>
      </c>
      <c r="B63" s="65" t="s">
        <v>319</v>
      </c>
      <c r="C63" s="50" t="s">
        <v>320</v>
      </c>
      <c r="D63" s="87">
        <v>947.3</v>
      </c>
      <c r="E63" s="50">
        <v>18946</v>
      </c>
      <c r="F63" s="50">
        <v>14209.5</v>
      </c>
      <c r="G63" s="50">
        <v>9473</v>
      </c>
      <c r="H63" s="50">
        <v>42628.5</v>
      </c>
    </row>
    <row r="64" spans="1:8" s="31" customFormat="1" ht="39" x14ac:dyDescent="0.25">
      <c r="A64" s="14">
        <v>60</v>
      </c>
      <c r="B64" s="52" t="s">
        <v>69</v>
      </c>
      <c r="C64" s="52" t="s">
        <v>321</v>
      </c>
      <c r="D64" s="50">
        <v>50.7</v>
      </c>
      <c r="E64" s="50">
        <f>20*D64</f>
        <v>1014</v>
      </c>
      <c r="F64" s="50">
        <f>15*D64</f>
        <v>760.5</v>
      </c>
      <c r="G64" s="50">
        <f>D64*10</f>
        <v>507</v>
      </c>
      <c r="H64" s="50">
        <f>SUM(E64:G64)</f>
        <v>2281.5</v>
      </c>
    </row>
    <row r="65" spans="1:8" s="31" customFormat="1" ht="16" customHeight="1" x14ac:dyDescent="0.25">
      <c r="A65" s="14">
        <v>61</v>
      </c>
      <c r="B65" s="52" t="s">
        <v>70</v>
      </c>
      <c r="C65" s="52" t="s">
        <v>322</v>
      </c>
      <c r="D65" s="50">
        <v>7.8</v>
      </c>
      <c r="E65" s="50">
        <f>20*D65</f>
        <v>156</v>
      </c>
      <c r="F65" s="50">
        <f>15*D65</f>
        <v>117</v>
      </c>
      <c r="G65" s="50">
        <f>D65*10</f>
        <v>78</v>
      </c>
      <c r="H65" s="50">
        <f>SUM(E65:G65)</f>
        <v>351</v>
      </c>
    </row>
    <row r="66" spans="1:8" s="31" customFormat="1" ht="19.5" customHeight="1" x14ac:dyDescent="0.25">
      <c r="A66" s="14"/>
      <c r="B66" s="15"/>
      <c r="C66" s="15"/>
      <c r="D66" s="16"/>
      <c r="E66" s="32"/>
      <c r="F66" s="67"/>
      <c r="G66" s="32"/>
      <c r="H66" s="32"/>
    </row>
    <row r="67" spans="1:8" s="31" customFormat="1" ht="19.5" customHeight="1" x14ac:dyDescent="0.25">
      <c r="A67" s="14"/>
      <c r="B67" s="15"/>
      <c r="C67" s="15"/>
      <c r="D67" s="16"/>
      <c r="E67" s="32"/>
      <c r="F67" s="67"/>
      <c r="G67" s="32"/>
      <c r="H67" s="32"/>
    </row>
    <row r="68" spans="1:8" s="31" customFormat="1" ht="19.5" customHeight="1" x14ac:dyDescent="0.25">
      <c r="A68" s="14"/>
      <c r="B68" s="15"/>
      <c r="C68" s="15"/>
      <c r="D68" s="16"/>
      <c r="E68" s="32"/>
      <c r="F68" s="67"/>
      <c r="G68" s="32"/>
      <c r="H68" s="32"/>
    </row>
    <row r="69" spans="1:8" s="30" customFormat="1" ht="19.5" customHeight="1" x14ac:dyDescent="0.3">
      <c r="A69" s="54"/>
      <c r="B69" s="54"/>
      <c r="C69" s="54"/>
      <c r="D69" s="17"/>
      <c r="E69" s="32"/>
      <c r="F69" s="67"/>
      <c r="G69" s="32"/>
      <c r="H69" s="32"/>
    </row>
    <row r="70" spans="1:8" s="30" customFormat="1" ht="19.5" customHeight="1" x14ac:dyDescent="0.3">
      <c r="A70" s="54"/>
      <c r="B70" s="54"/>
      <c r="C70" s="54"/>
      <c r="D70" s="17"/>
      <c r="E70" s="32"/>
      <c r="F70" s="67"/>
      <c r="G70" s="32"/>
      <c r="H70" s="32"/>
    </row>
    <row r="71" spans="1:8" ht="26" customHeight="1" x14ac:dyDescent="0.25">
      <c r="A71" s="119" t="s">
        <v>17</v>
      </c>
      <c r="B71" s="120"/>
      <c r="C71" s="121"/>
      <c r="D71" s="86">
        <f>SUM(D5:D68)</f>
        <v>14872.5</v>
      </c>
      <c r="E71" s="48">
        <f>SUM(E5:E68)</f>
        <v>297450</v>
      </c>
      <c r="F71" s="48">
        <f>SUM(F5:F68)</f>
        <v>223087.5</v>
      </c>
      <c r="G71" s="48">
        <f>SUM(G5:G68)</f>
        <v>148725</v>
      </c>
      <c r="H71" s="48">
        <f>SUM(H5:H68)</f>
        <v>669262.5</v>
      </c>
    </row>
  </sheetData>
  <protectedRanges>
    <protectedRange sqref="D7" name="区域1_1"/>
    <protectedRange sqref="D23" name="区域1_3"/>
  </protectedRanges>
  <mergeCells count="8">
    <mergeCell ref="A71:C71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124" orientation="landscape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37526A-13D0-4DF1-82E3-B209FDAAE772}">
  <dimension ref="A1:H20"/>
  <sheetViews>
    <sheetView zoomScaleNormal="100" workbookViewId="0">
      <selection activeCell="J9" sqref="J9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4" width="8.1640625" style="41" customWidth="1"/>
    <col min="5" max="8" width="7.08203125" style="33" customWidth="1"/>
    <col min="9" max="9" width="8.6640625" style="1"/>
    <col min="10" max="10" width="10.4140625" style="1" bestFit="1" customWidth="1"/>
    <col min="11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97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15" t="s">
        <v>358</v>
      </c>
      <c r="C3" s="112" t="s">
        <v>115</v>
      </c>
      <c r="D3" s="124" t="s">
        <v>20</v>
      </c>
      <c r="E3" s="112" t="s">
        <v>23</v>
      </c>
      <c r="F3" s="116"/>
      <c r="G3" s="112"/>
      <c r="H3" s="112"/>
    </row>
    <row r="4" spans="1:8" s="2" customFormat="1" ht="23" customHeight="1" x14ac:dyDescent="0.25">
      <c r="A4" s="112"/>
      <c r="B4" s="115"/>
      <c r="C4" s="112"/>
      <c r="D4" s="124"/>
      <c r="E4" s="13" t="s">
        <v>21</v>
      </c>
      <c r="F4" s="63" t="s">
        <v>122</v>
      </c>
      <c r="G4" s="13" t="s">
        <v>22</v>
      </c>
      <c r="H4" s="13" t="s">
        <v>5</v>
      </c>
    </row>
    <row r="5" spans="1:8" s="30" customFormat="1" ht="15" customHeight="1" x14ac:dyDescent="0.3">
      <c r="A5" s="14">
        <v>1</v>
      </c>
      <c r="B5" s="97" t="s">
        <v>73</v>
      </c>
      <c r="C5" s="97" t="s">
        <v>326</v>
      </c>
      <c r="D5" s="103">
        <v>68.2</v>
      </c>
      <c r="E5" s="99">
        <f>D5*20</f>
        <v>1364</v>
      </c>
      <c r="F5" s="99">
        <f>D5*15</f>
        <v>1023</v>
      </c>
      <c r="G5" s="99">
        <f>D5*10</f>
        <v>682</v>
      </c>
      <c r="H5" s="99">
        <f>E5+F5+G5</f>
        <v>3069</v>
      </c>
    </row>
    <row r="6" spans="1:8" s="30" customFormat="1" ht="15" customHeight="1" x14ac:dyDescent="0.3">
      <c r="A6" s="14">
        <v>2</v>
      </c>
      <c r="B6" s="100" t="s">
        <v>74</v>
      </c>
      <c r="C6" s="98" t="s">
        <v>327</v>
      </c>
      <c r="D6" s="103">
        <v>200</v>
      </c>
      <c r="E6" s="100">
        <f>D6*20</f>
        <v>4000</v>
      </c>
      <c r="F6" s="100">
        <f>D6*15</f>
        <v>3000</v>
      </c>
      <c r="G6" s="100">
        <f>D6*10</f>
        <v>2000</v>
      </c>
      <c r="H6" s="100">
        <f>SUM(E6:G6)</f>
        <v>9000</v>
      </c>
    </row>
    <row r="7" spans="1:8" s="30" customFormat="1" ht="15" customHeight="1" x14ac:dyDescent="0.3">
      <c r="A7" s="14">
        <v>3</v>
      </c>
      <c r="B7" s="97" t="s">
        <v>75</v>
      </c>
      <c r="C7" s="97" t="s">
        <v>328</v>
      </c>
      <c r="D7" s="103">
        <v>150</v>
      </c>
      <c r="E7" s="99">
        <f>D7*20</f>
        <v>3000</v>
      </c>
      <c r="F7" s="99">
        <f>D7*15</f>
        <v>2250</v>
      </c>
      <c r="G7" s="99">
        <f>D7*10</f>
        <v>1500</v>
      </c>
      <c r="H7" s="99">
        <f>E7+F7+G7</f>
        <v>6750</v>
      </c>
    </row>
    <row r="8" spans="1:8" s="30" customFormat="1" ht="15" customHeight="1" x14ac:dyDescent="0.3">
      <c r="A8" s="14">
        <v>4</v>
      </c>
      <c r="B8" s="97" t="s">
        <v>76</v>
      </c>
      <c r="C8" s="97" t="s">
        <v>329</v>
      </c>
      <c r="D8" s="103">
        <v>80.400000000000006</v>
      </c>
      <c r="E8" s="99">
        <f>D8*20</f>
        <v>1608</v>
      </c>
      <c r="F8" s="99">
        <f>D8*15</f>
        <v>1206</v>
      </c>
      <c r="G8" s="99">
        <f>D8*10</f>
        <v>804</v>
      </c>
      <c r="H8" s="99">
        <f>E8+F8+G8</f>
        <v>3618</v>
      </c>
    </row>
    <row r="9" spans="1:8" s="30" customFormat="1" ht="15" customHeight="1" x14ac:dyDescent="0.3">
      <c r="A9" s="14">
        <v>5</v>
      </c>
      <c r="B9" s="101" t="s">
        <v>78</v>
      </c>
      <c r="C9" s="102" t="s">
        <v>330</v>
      </c>
      <c r="D9" s="103">
        <v>350.5</v>
      </c>
      <c r="E9" s="103">
        <f>20*D9</f>
        <v>7010</v>
      </c>
      <c r="F9" s="103">
        <f>15*D9</f>
        <v>5257.5</v>
      </c>
      <c r="G9" s="103">
        <f>10*D9</f>
        <v>3505</v>
      </c>
      <c r="H9" s="103">
        <f>E9+F9+G9</f>
        <v>15772.5</v>
      </c>
    </row>
    <row r="10" spans="1:8" s="30" customFormat="1" ht="15" customHeight="1" x14ac:dyDescent="0.3">
      <c r="A10" s="14">
        <v>6</v>
      </c>
      <c r="B10" s="101" t="s">
        <v>76</v>
      </c>
      <c r="C10" s="102" t="s">
        <v>331</v>
      </c>
      <c r="D10" s="103">
        <v>315.5</v>
      </c>
      <c r="E10" s="103">
        <f>20*D10</f>
        <v>6310</v>
      </c>
      <c r="F10" s="103">
        <f>15*D10</f>
        <v>4732.5</v>
      </c>
      <c r="G10" s="103">
        <f>10*D10</f>
        <v>3155</v>
      </c>
      <c r="H10" s="103">
        <f>E10+F10+G10</f>
        <v>14197.5</v>
      </c>
    </row>
    <row r="11" spans="1:8" s="30" customFormat="1" ht="15" customHeight="1" x14ac:dyDescent="0.3">
      <c r="A11" s="14">
        <v>7</v>
      </c>
      <c r="B11" s="97" t="s">
        <v>77</v>
      </c>
      <c r="C11" s="97" t="s">
        <v>332</v>
      </c>
      <c r="D11" s="103">
        <v>206.8</v>
      </c>
      <c r="E11" s="103">
        <f>D11*20</f>
        <v>4136</v>
      </c>
      <c r="F11" s="103">
        <f>D11*15</f>
        <v>3102</v>
      </c>
      <c r="G11" s="103">
        <f>D11*10</f>
        <v>2068</v>
      </c>
      <c r="H11" s="103">
        <f>E11+F11+G11</f>
        <v>9306</v>
      </c>
    </row>
    <row r="12" spans="1:8" s="30" customFormat="1" ht="17" customHeight="1" x14ac:dyDescent="0.3">
      <c r="A12" s="14"/>
      <c r="B12" s="42"/>
      <c r="C12" s="43"/>
      <c r="D12" s="44"/>
      <c r="E12" s="22"/>
      <c r="F12" s="58"/>
      <c r="G12" s="22"/>
      <c r="H12" s="22"/>
    </row>
    <row r="13" spans="1:8" s="30" customFormat="1" ht="17" customHeight="1" x14ac:dyDescent="0.3">
      <c r="A13" s="14"/>
      <c r="B13" s="42"/>
      <c r="C13" s="43"/>
      <c r="D13" s="44"/>
      <c r="E13" s="22"/>
      <c r="F13" s="58"/>
      <c r="G13" s="22"/>
      <c r="H13" s="22"/>
    </row>
    <row r="14" spans="1:8" s="30" customFormat="1" ht="17" customHeight="1" x14ac:dyDescent="0.3">
      <c r="A14" s="14"/>
      <c r="B14" s="42"/>
      <c r="C14" s="43"/>
      <c r="D14" s="44"/>
      <c r="E14" s="22"/>
      <c r="F14" s="58"/>
      <c r="G14" s="22"/>
      <c r="H14" s="22"/>
    </row>
    <row r="15" spans="1:8" s="30" customFormat="1" ht="17" customHeight="1" x14ac:dyDescent="0.3">
      <c r="A15" s="14"/>
      <c r="B15" s="42"/>
      <c r="C15" s="43"/>
      <c r="D15" s="44"/>
      <c r="E15" s="22"/>
      <c r="F15" s="58"/>
      <c r="G15" s="22"/>
      <c r="H15" s="22"/>
    </row>
    <row r="16" spans="1:8" s="30" customFormat="1" ht="17" customHeight="1" x14ac:dyDescent="0.3">
      <c r="A16" s="14"/>
      <c r="B16" s="42"/>
      <c r="C16" s="43"/>
      <c r="D16" s="44"/>
      <c r="E16" s="22"/>
      <c r="F16" s="58"/>
      <c r="G16" s="22"/>
      <c r="H16" s="22"/>
    </row>
    <row r="17" spans="1:8" s="30" customFormat="1" ht="17" customHeight="1" x14ac:dyDescent="0.3">
      <c r="A17" s="14"/>
      <c r="B17" s="42"/>
      <c r="C17" s="43"/>
      <c r="D17" s="44"/>
      <c r="E17" s="22"/>
      <c r="F17" s="58"/>
      <c r="G17" s="22"/>
      <c r="H17" s="22"/>
    </row>
    <row r="18" spans="1:8" s="30" customFormat="1" ht="17" customHeight="1" x14ac:dyDescent="0.3">
      <c r="A18" s="21"/>
      <c r="B18" s="45"/>
      <c r="C18" s="28"/>
      <c r="D18" s="46"/>
      <c r="E18" s="22"/>
      <c r="F18" s="58"/>
      <c r="G18" s="22"/>
      <c r="H18" s="22"/>
    </row>
    <row r="19" spans="1:8" s="30" customFormat="1" ht="17" customHeight="1" x14ac:dyDescent="0.3">
      <c r="A19" s="21"/>
      <c r="B19" s="45"/>
      <c r="C19" s="28"/>
      <c r="D19" s="46"/>
      <c r="E19" s="22"/>
      <c r="F19" s="58"/>
      <c r="G19" s="22"/>
      <c r="H19" s="22"/>
    </row>
    <row r="20" spans="1:8" ht="26" customHeight="1" x14ac:dyDescent="0.25">
      <c r="A20" s="123" t="s">
        <v>17</v>
      </c>
      <c r="B20" s="123"/>
      <c r="C20" s="123"/>
      <c r="D20" s="40">
        <f>SUM(D5:D11)</f>
        <v>1371.3999999999999</v>
      </c>
      <c r="E20" s="22">
        <f t="shared" ref="E20" si="0">20*D20</f>
        <v>27427.999999999996</v>
      </c>
      <c r="F20" s="22">
        <f>15*D20</f>
        <v>20570.999999999996</v>
      </c>
      <c r="G20" s="22">
        <f t="shared" ref="G20" si="1">10*D20</f>
        <v>13713.999999999998</v>
      </c>
      <c r="H20" s="22">
        <f>E20+F20+G20</f>
        <v>61712.999999999993</v>
      </c>
    </row>
  </sheetData>
  <mergeCells count="8">
    <mergeCell ref="A20:C20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264" orientation="landscape" useFirstPageNumber="1" r:id="rId1"/>
  <headerFooter>
    <oddFooter>&amp;C&amp;P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BABDFF-2644-48AB-B151-083156A56D46}">
  <dimension ref="A1:H19"/>
  <sheetViews>
    <sheetView zoomScaleNormal="100" workbookViewId="0">
      <selection activeCell="K15" sqref="K15"/>
    </sheetView>
  </sheetViews>
  <sheetFormatPr defaultRowHeight="14" x14ac:dyDescent="0.25"/>
  <cols>
    <col min="1" max="1" width="4.58203125" style="33" customWidth="1"/>
    <col min="2" max="2" width="14.08203125" style="33" customWidth="1"/>
    <col min="3" max="3" width="13.58203125" style="33" customWidth="1"/>
    <col min="4" max="4" width="8.25" style="41" customWidth="1"/>
    <col min="5" max="8" width="7.08203125" style="33" customWidth="1"/>
    <col min="9" max="16384" width="8.6640625" style="1"/>
  </cols>
  <sheetData>
    <row r="1" spans="1:8" ht="26" customHeight="1" x14ac:dyDescent="0.25">
      <c r="A1" s="125" t="s">
        <v>121</v>
      </c>
      <c r="B1" s="125"/>
      <c r="C1" s="125"/>
      <c r="D1" s="125"/>
      <c r="E1" s="125"/>
      <c r="F1" s="125"/>
      <c r="G1" s="125"/>
      <c r="H1" s="125"/>
    </row>
    <row r="2" spans="1:8" ht="20" customHeight="1" x14ac:dyDescent="0.25">
      <c r="A2" s="113" t="s">
        <v>99</v>
      </c>
      <c r="B2" s="113"/>
      <c r="C2" s="113"/>
      <c r="D2" s="113"/>
      <c r="E2" s="113"/>
      <c r="F2" s="114"/>
      <c r="G2" s="113"/>
      <c r="H2" s="113"/>
    </row>
    <row r="3" spans="1:8" s="2" customFormat="1" ht="23" customHeight="1" x14ac:dyDescent="0.25">
      <c r="A3" s="112" t="s">
        <v>19</v>
      </c>
      <c r="B3" s="126" t="s">
        <v>358</v>
      </c>
      <c r="C3" s="127" t="s">
        <v>115</v>
      </c>
      <c r="D3" s="128" t="s">
        <v>20</v>
      </c>
      <c r="E3" s="127" t="s">
        <v>23</v>
      </c>
      <c r="F3" s="127"/>
      <c r="G3" s="127"/>
      <c r="H3" s="127"/>
    </row>
    <row r="4" spans="1:8" s="2" customFormat="1" ht="23" customHeight="1" x14ac:dyDescent="0.25">
      <c r="A4" s="112"/>
      <c r="B4" s="126"/>
      <c r="C4" s="127"/>
      <c r="D4" s="128"/>
      <c r="E4" s="129" t="s">
        <v>21</v>
      </c>
      <c r="F4" s="129" t="s">
        <v>122</v>
      </c>
      <c r="G4" s="129" t="s">
        <v>22</v>
      </c>
      <c r="H4" s="129" t="s">
        <v>5</v>
      </c>
    </row>
    <row r="5" spans="1:8" s="104" customFormat="1" ht="15" customHeight="1" x14ac:dyDescent="0.3">
      <c r="A5" s="14">
        <v>1</v>
      </c>
      <c r="B5" s="130" t="s">
        <v>79</v>
      </c>
      <c r="C5" s="21" t="s">
        <v>112</v>
      </c>
      <c r="D5" s="131">
        <v>618</v>
      </c>
      <c r="E5" s="21">
        <f t="shared" ref="E5:E14" si="0">D5*20</f>
        <v>12360</v>
      </c>
      <c r="F5" s="21">
        <f t="shared" ref="F5:F14" si="1">D5*15</f>
        <v>9270</v>
      </c>
      <c r="G5" s="21">
        <f t="shared" ref="G5:G14" si="2">D5*10</f>
        <v>6180</v>
      </c>
      <c r="H5" s="21">
        <f>E5+F5+G5</f>
        <v>27810</v>
      </c>
    </row>
    <row r="6" spans="1:8" s="104" customFormat="1" ht="39" x14ac:dyDescent="0.3">
      <c r="A6" s="14">
        <v>2</v>
      </c>
      <c r="B6" s="130" t="s">
        <v>80</v>
      </c>
      <c r="C6" s="21" t="s">
        <v>113</v>
      </c>
      <c r="D6" s="131">
        <v>103.5</v>
      </c>
      <c r="E6" s="25">
        <f t="shared" si="0"/>
        <v>2070</v>
      </c>
      <c r="F6" s="21">
        <f t="shared" si="1"/>
        <v>1552.5</v>
      </c>
      <c r="G6" s="21">
        <f t="shared" si="2"/>
        <v>1035</v>
      </c>
      <c r="H6" s="131">
        <f>E6+F6+G6</f>
        <v>4657.5</v>
      </c>
    </row>
    <row r="7" spans="1:8" s="104" customFormat="1" ht="15" customHeight="1" x14ac:dyDescent="0.3">
      <c r="A7" s="14">
        <v>3</v>
      </c>
      <c r="B7" s="132" t="s">
        <v>81</v>
      </c>
      <c r="C7" s="133" t="s">
        <v>333</v>
      </c>
      <c r="D7" s="134">
        <v>220</v>
      </c>
      <c r="E7" s="21">
        <f t="shared" si="0"/>
        <v>4400</v>
      </c>
      <c r="F7" s="21">
        <f t="shared" si="1"/>
        <v>3300</v>
      </c>
      <c r="G7" s="21">
        <f t="shared" si="2"/>
        <v>2200</v>
      </c>
      <c r="H7" s="21">
        <f>E7+F7+G7</f>
        <v>9900</v>
      </c>
    </row>
    <row r="8" spans="1:8" s="104" customFormat="1" ht="26" x14ac:dyDescent="0.3">
      <c r="A8" s="14">
        <v>4</v>
      </c>
      <c r="B8" s="130" t="s">
        <v>82</v>
      </c>
      <c r="C8" s="132" t="s">
        <v>334</v>
      </c>
      <c r="D8" s="21">
        <v>237.2</v>
      </c>
      <c r="E8" s="21">
        <f t="shared" si="0"/>
        <v>4744</v>
      </c>
      <c r="F8" s="21">
        <f t="shared" si="1"/>
        <v>3558</v>
      </c>
      <c r="G8" s="21">
        <f t="shared" si="2"/>
        <v>2372</v>
      </c>
      <c r="H8" s="21">
        <f>E8+F8+G8</f>
        <v>10674</v>
      </c>
    </row>
    <row r="9" spans="1:8" s="104" customFormat="1" ht="39" x14ac:dyDescent="0.3">
      <c r="A9" s="14">
        <v>5</v>
      </c>
      <c r="B9" s="130" t="s">
        <v>83</v>
      </c>
      <c r="C9" s="26" t="s">
        <v>84</v>
      </c>
      <c r="D9" s="134">
        <v>100</v>
      </c>
      <c r="E9" s="21">
        <f t="shared" si="0"/>
        <v>2000</v>
      </c>
      <c r="F9" s="21">
        <f t="shared" si="1"/>
        <v>1500</v>
      </c>
      <c r="G9" s="21">
        <f t="shared" si="2"/>
        <v>1000</v>
      </c>
      <c r="H9" s="21">
        <f>D9*45</f>
        <v>4500</v>
      </c>
    </row>
    <row r="10" spans="1:8" s="104" customFormat="1" ht="15" customHeight="1" x14ac:dyDescent="0.3">
      <c r="A10" s="14">
        <v>6</v>
      </c>
      <c r="B10" s="132" t="s">
        <v>85</v>
      </c>
      <c r="C10" s="26" t="s">
        <v>335</v>
      </c>
      <c r="D10" s="21">
        <v>251.8</v>
      </c>
      <c r="E10" s="21">
        <f t="shared" si="0"/>
        <v>5036</v>
      </c>
      <c r="F10" s="21">
        <f t="shared" si="1"/>
        <v>3777</v>
      </c>
      <c r="G10" s="21">
        <f t="shared" si="2"/>
        <v>2518</v>
      </c>
      <c r="H10" s="21">
        <f>E10+F10+G10</f>
        <v>11331</v>
      </c>
    </row>
    <row r="11" spans="1:8" s="104" customFormat="1" ht="26" x14ac:dyDescent="0.3">
      <c r="A11" s="14">
        <v>7</v>
      </c>
      <c r="B11" s="26" t="s">
        <v>87</v>
      </c>
      <c r="C11" s="26" t="s">
        <v>336</v>
      </c>
      <c r="D11" s="134">
        <v>100</v>
      </c>
      <c r="E11" s="21">
        <f t="shared" si="0"/>
        <v>2000</v>
      </c>
      <c r="F11" s="21">
        <f t="shared" si="1"/>
        <v>1500</v>
      </c>
      <c r="G11" s="21">
        <f t="shared" si="2"/>
        <v>1000</v>
      </c>
      <c r="H11" s="21">
        <f>E11+F11+G11</f>
        <v>4500</v>
      </c>
    </row>
    <row r="12" spans="1:8" s="104" customFormat="1" ht="15" customHeight="1" x14ac:dyDescent="0.3">
      <c r="A12" s="14">
        <v>8</v>
      </c>
      <c r="B12" s="130" t="s">
        <v>86</v>
      </c>
      <c r="C12" s="25" t="s">
        <v>114</v>
      </c>
      <c r="D12" s="134">
        <v>100</v>
      </c>
      <c r="E12" s="21">
        <f t="shared" si="0"/>
        <v>2000</v>
      </c>
      <c r="F12" s="21">
        <f t="shared" si="1"/>
        <v>1500</v>
      </c>
      <c r="G12" s="21">
        <f t="shared" si="2"/>
        <v>1000</v>
      </c>
      <c r="H12" s="21">
        <f>E12+F12+G12</f>
        <v>4500</v>
      </c>
    </row>
    <row r="13" spans="1:8" s="104" customFormat="1" ht="39" x14ac:dyDescent="0.3">
      <c r="A13" s="14">
        <v>9</v>
      </c>
      <c r="B13" s="26" t="s">
        <v>337</v>
      </c>
      <c r="C13" s="26" t="s">
        <v>338</v>
      </c>
      <c r="D13" s="135">
        <v>301</v>
      </c>
      <c r="E13" s="21">
        <f t="shared" si="0"/>
        <v>6020</v>
      </c>
      <c r="F13" s="21">
        <f t="shared" si="1"/>
        <v>4515</v>
      </c>
      <c r="G13" s="21">
        <f t="shared" si="2"/>
        <v>3010</v>
      </c>
      <c r="H13" s="21">
        <f>SUM(E13:G13)</f>
        <v>13545</v>
      </c>
    </row>
    <row r="14" spans="1:8" s="104" customFormat="1" ht="15" customHeight="1" x14ac:dyDescent="0.3">
      <c r="A14" s="14">
        <v>10</v>
      </c>
      <c r="B14" s="132" t="s">
        <v>339</v>
      </c>
      <c r="C14" s="21" t="s">
        <v>340</v>
      </c>
      <c r="D14" s="21">
        <v>473.1</v>
      </c>
      <c r="E14" s="21">
        <f t="shared" si="0"/>
        <v>9462</v>
      </c>
      <c r="F14" s="21">
        <f t="shared" si="1"/>
        <v>7096.5</v>
      </c>
      <c r="G14" s="21">
        <f t="shared" si="2"/>
        <v>4731</v>
      </c>
      <c r="H14" s="21">
        <f>E14+F14+G14</f>
        <v>21289.5</v>
      </c>
    </row>
    <row r="15" spans="1:8" s="30" customFormat="1" ht="19.5" customHeight="1" x14ac:dyDescent="0.3">
      <c r="A15" s="14"/>
      <c r="B15" s="136"/>
      <c r="C15" s="136"/>
      <c r="D15" s="137"/>
      <c r="E15" s="136"/>
      <c r="F15" s="136"/>
      <c r="G15" s="136"/>
      <c r="H15" s="136"/>
    </row>
    <row r="16" spans="1:8" s="30" customFormat="1" ht="19.5" customHeight="1" x14ac:dyDescent="0.3">
      <c r="A16" s="14"/>
      <c r="B16" s="136"/>
      <c r="C16" s="136"/>
      <c r="D16" s="137"/>
      <c r="E16" s="136"/>
      <c r="F16" s="136"/>
      <c r="G16" s="136"/>
      <c r="H16" s="136"/>
    </row>
    <row r="17" spans="1:8" s="30" customFormat="1" ht="19.5" customHeight="1" x14ac:dyDescent="0.3">
      <c r="A17" s="14"/>
      <c r="B17" s="136"/>
      <c r="C17" s="136"/>
      <c r="D17" s="137"/>
      <c r="E17" s="136"/>
      <c r="F17" s="136"/>
      <c r="G17" s="136"/>
      <c r="H17" s="136"/>
    </row>
    <row r="18" spans="1:8" s="30" customFormat="1" ht="19.5" customHeight="1" x14ac:dyDescent="0.3">
      <c r="A18" s="14"/>
      <c r="B18" s="138"/>
      <c r="C18" s="138"/>
      <c r="D18" s="139"/>
      <c r="E18" s="25"/>
      <c r="F18" s="25"/>
      <c r="G18" s="25"/>
      <c r="H18" s="21"/>
    </row>
    <row r="19" spans="1:8" ht="26" customHeight="1" x14ac:dyDescent="0.25">
      <c r="A19" s="111" t="s">
        <v>17</v>
      </c>
      <c r="B19" s="111"/>
      <c r="C19" s="111"/>
      <c r="D19" s="39">
        <f>SUM(D5:D18)</f>
        <v>2504.6</v>
      </c>
      <c r="E19" s="11">
        <f>SUM(E5:E18)</f>
        <v>50092</v>
      </c>
      <c r="F19" s="11">
        <f>SUM(F5:F18)</f>
        <v>37569</v>
      </c>
      <c r="G19" s="11">
        <f>SUM(G5:G18)</f>
        <v>25046</v>
      </c>
      <c r="H19" s="11">
        <f>SUM(H5:H18)</f>
        <v>112707</v>
      </c>
    </row>
  </sheetData>
  <mergeCells count="8">
    <mergeCell ref="A19:C19"/>
    <mergeCell ref="A1:H1"/>
    <mergeCell ref="A2:H2"/>
    <mergeCell ref="A3:A4"/>
    <mergeCell ref="B3:B4"/>
    <mergeCell ref="C3:C4"/>
    <mergeCell ref="D3:D4"/>
    <mergeCell ref="E3:H3"/>
  </mergeCells>
  <phoneticPr fontId="1" type="noConversion"/>
  <printOptions horizontalCentered="1"/>
  <pageMargins left="0.19685039370078741" right="0.19685039370078741" top="0.39370078740157483" bottom="0.59055118110236227" header="0.31496062992125984" footer="0.27559055118110237"/>
  <pageSetup paperSize="9" firstPageNumber="371" orientation="landscape" useFirstPageNumber="1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区汇总</vt:lpstr>
      <vt:lpstr>金沙明细</vt:lpstr>
      <vt:lpstr>金新明细</vt:lpstr>
      <vt:lpstr>西亭明细</vt:lpstr>
      <vt:lpstr>二甲明细</vt:lpstr>
      <vt:lpstr>东社明细</vt:lpstr>
      <vt:lpstr>十总明细</vt:lpstr>
      <vt:lpstr>石港明细</vt:lpstr>
      <vt:lpstr>刘桥明细</vt:lpstr>
      <vt:lpstr>平潮明细</vt:lpstr>
      <vt:lpstr>五接明细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shijianfeng</dc:creator>
  <cp:lastModifiedBy>shijianfeng</cp:lastModifiedBy>
  <cp:lastPrinted>2023-02-27T02:14:04Z</cp:lastPrinted>
  <dcterms:created xsi:type="dcterms:W3CDTF">2015-06-05T18:19:34Z</dcterms:created>
  <dcterms:modified xsi:type="dcterms:W3CDTF">2023-02-27T02:39:59Z</dcterms:modified>
</cp:coreProperties>
</file>