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 tabRatio="886" activeTab="3"/>
  </bookViews>
  <sheets>
    <sheet name="汇总 " sheetId="8" r:id="rId1"/>
    <sheet name="小麦完全成本" sheetId="7" r:id="rId2"/>
    <sheet name="小麦 " sheetId="9" r:id="rId3"/>
    <sheet name="油菜" sheetId="6" r:id="rId4"/>
  </sheets>
  <definedNames>
    <definedName name="_xlnm._FilterDatabase" localSheetId="1" hidden="1">小麦完全成本!$A$2:$AD$44</definedName>
    <definedName name="_xlnm._FilterDatabase" localSheetId="2" hidden="1">'小麦 '!$A$2:$AD$8</definedName>
    <definedName name="_xlnm._FilterDatabase" localSheetId="3" hidden="1">油菜!$A$2:$AE$18</definedName>
    <definedName name="_xlnm.Print_Titles" localSheetId="0">'汇总 '!$1:$5</definedName>
    <definedName name="_xlnm.Print_Area" localSheetId="1">小麦完全成本!$A$1:$AD$45</definedName>
    <definedName name="_xlnm.Print_Titles" localSheetId="1">小麦完全成本!$1:$2</definedName>
    <definedName name="_xlnm.Print_Area" localSheetId="2">'小麦 '!$A$1:$AD$9</definedName>
    <definedName name="_xlnm.Print_Titles" localSheetId="2">'小麦 '!$1:$2</definedName>
    <definedName name="_xlnm.Print_Area" localSheetId="3">油菜!$A$1:$AD$19</definedName>
    <definedName name="_xlnm.Print_Titles" localSheetId="3">油菜!$1:$2</definedName>
  </definedNames>
  <calcPr calcId="144525"/>
</workbook>
</file>

<file path=xl/sharedStrings.xml><?xml version="1.0" encoding="utf-8"?>
<sst xmlns="http://schemas.openxmlformats.org/spreadsheetml/2006/main" count="440" uniqueCount="240">
  <si>
    <r>
      <rPr>
        <b/>
        <sz val="14"/>
        <rFont val="宋体"/>
        <charset val="134"/>
      </rPr>
      <t>种植业保险汇总表</t>
    </r>
    <r>
      <rPr>
        <b/>
        <sz val="10"/>
        <rFont val="宋体"/>
        <charset val="134"/>
      </rPr>
      <t>（2022.1.1-2022.2.28）</t>
    </r>
  </si>
  <si>
    <t>申请单位（业务章）：</t>
  </si>
  <si>
    <t>审核单位（盖章）：</t>
  </si>
  <si>
    <t>险种名称</t>
  </si>
  <si>
    <t>承保农户数（户次）</t>
  </si>
  <si>
    <t>承保数量（亩）</t>
  </si>
  <si>
    <t>单位保额（元/亩）</t>
  </si>
  <si>
    <t>费率</t>
  </si>
  <si>
    <t>单位保险费（元/亩）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</si>
  <si>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</si>
  <si>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</si>
  <si>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</si>
  <si>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</si>
  <si>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</si>
  <si>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</si>
  <si>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</si>
  <si>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</si>
  <si>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</si>
  <si>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</si>
  <si>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</si>
  <si>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小麦完全成本</t>
  </si>
  <si>
    <t>小麦</t>
  </si>
  <si>
    <t>油菜</t>
  </si>
  <si>
    <t>合计</t>
  </si>
  <si>
    <t xml:space="preserve">  保险公司负责人：                                         保险公司复核人：                               保险公司制表人：</t>
  </si>
  <si>
    <r>
      <t>种植业保险明细表</t>
    </r>
    <r>
      <rPr>
        <b/>
        <sz val="10"/>
        <color theme="1"/>
        <rFont val="宋体"/>
        <charset val="134"/>
        <scheme val="minor"/>
      </rPr>
      <t>（险种：小麦完全成本,保额：1000元/亩，保期：2022/1/19-2022/6/30）</t>
    </r>
  </si>
  <si>
    <t>序号</t>
  </si>
  <si>
    <t>乡镇</t>
  </si>
  <si>
    <t>险种代码</t>
  </si>
  <si>
    <t>投保组织者</t>
  </si>
  <si>
    <t>保单号</t>
  </si>
  <si>
    <t>被保险人或投保人</t>
  </si>
  <si>
    <t>标的地址</t>
  </si>
  <si>
    <t>微信验标派发</t>
  </si>
  <si>
    <t>其他影像资料（包含签字、盖章、公示、平面图、土地流转等）</t>
  </si>
  <si>
    <t>导入清单号</t>
  </si>
  <si>
    <t>投保单号</t>
  </si>
  <si>
    <t>保单流水号</t>
  </si>
  <si>
    <t>保险金额（元）</t>
  </si>
  <si>
    <t>保期启</t>
  </si>
  <si>
    <t>保期止</t>
  </si>
  <si>
    <t>上报数量</t>
  </si>
  <si>
    <t>承保户次</t>
  </si>
  <si>
    <t>总保费（元）</t>
  </si>
  <si>
    <t>自缴标准</t>
  </si>
  <si>
    <t>农户自缴保费（元）</t>
  </si>
  <si>
    <t>各级财政补贴（元）</t>
  </si>
  <si>
    <t>标准保费</t>
  </si>
  <si>
    <t>保单数</t>
  </si>
  <si>
    <t>汇款日期</t>
  </si>
  <si>
    <t>汇款金额</t>
  </si>
  <si>
    <t>汇款人</t>
  </si>
  <si>
    <t>交易流水号（网银回单）</t>
  </si>
  <si>
    <t>备注</t>
  </si>
  <si>
    <t>金新街道</t>
  </si>
  <si>
    <t>HYR</t>
  </si>
  <si>
    <t>南通市通州区金沙街道金北村村民委员会</t>
  </si>
  <si>
    <t>012232060700160102000001</t>
  </si>
  <si>
    <t>南通市通州区金色农机服务专业合作社</t>
  </si>
  <si>
    <t>中国江苏省南通市通州区金新街道复兴村</t>
  </si>
  <si>
    <t>顾志德</t>
  </si>
  <si>
    <t>QHYR32062022N00000006900</t>
  </si>
  <si>
    <t>THYR20223206N000000026</t>
  </si>
  <si>
    <t>PHYR20223206N000000029</t>
  </si>
  <si>
    <t>32002100156607</t>
  </si>
  <si>
    <t>2021.12.14</t>
  </si>
  <si>
    <t>南通市通州区金新财政收付中心街道办事处</t>
  </si>
  <si>
    <t>南通市通州区金沙街道新三园村村民委员会</t>
  </si>
  <si>
    <t>012232060700160102000002</t>
  </si>
  <si>
    <t>通州区金新奥肯尼可家庭农场</t>
  </si>
  <si>
    <t>张为友</t>
  </si>
  <si>
    <t>QHYR32062022N00000007100</t>
  </si>
  <si>
    <t>THYR20223206N000000028</t>
  </si>
  <si>
    <t>PHYR20223206N000000031</t>
  </si>
  <si>
    <t>32002100156608</t>
  </si>
  <si>
    <t>012232060700160102000003</t>
  </si>
  <si>
    <t>中国江苏省南通市通州区金新街道金普村</t>
  </si>
  <si>
    <t>QHYR32062022N00000017000</t>
  </si>
  <si>
    <t>THYR20223206N000000075</t>
  </si>
  <si>
    <t>PHYR20223206N000000520</t>
  </si>
  <si>
    <t>32002100156609</t>
  </si>
  <si>
    <t>012232060700160102000004</t>
  </si>
  <si>
    <t>徐华建</t>
  </si>
  <si>
    <t>中国江苏省南通市通州区金新街道进东村</t>
  </si>
  <si>
    <t>012232060700160102000005</t>
  </si>
  <si>
    <t>王国贤</t>
  </si>
  <si>
    <t>012232060700160102000006</t>
  </si>
  <si>
    <t>陈林</t>
  </si>
  <si>
    <t>中国江苏省南通市通州区金新街道麒麟桥村</t>
  </si>
  <si>
    <t>012232060700160102000008</t>
  </si>
  <si>
    <t>尹修国</t>
  </si>
  <si>
    <t>7460.0</t>
  </si>
  <si>
    <t>012232060700160102000009</t>
  </si>
  <si>
    <t>陈小超</t>
  </si>
  <si>
    <t>6620.0</t>
  </si>
  <si>
    <t>012232060700160102000011</t>
  </si>
  <si>
    <t>陈兴月</t>
  </si>
  <si>
    <t>2600.0</t>
  </si>
  <si>
    <t>012232060700160102000012</t>
  </si>
  <si>
    <t>王新昀</t>
  </si>
  <si>
    <t>5800.0</t>
  </si>
  <si>
    <t>012232060700160102000013</t>
  </si>
  <si>
    <t>高国付</t>
  </si>
  <si>
    <t>中国江苏省南通市通州区金新街道文山村</t>
  </si>
  <si>
    <t>2400.0</t>
  </si>
  <si>
    <t>012232060700160102000015</t>
  </si>
  <si>
    <t>刘成奇</t>
  </si>
  <si>
    <t>中国江苏省南通市通州区金新街道界北村</t>
  </si>
  <si>
    <t>012232060700160102000016</t>
  </si>
  <si>
    <t>通州区金新好好家庭农场</t>
  </si>
  <si>
    <t>12000.0</t>
  </si>
  <si>
    <t>012232060700160102000028</t>
  </si>
  <si>
    <t>通州区金新豪新家庭农场</t>
  </si>
  <si>
    <t>中国江苏省南通市通州区金新街道夏四店村</t>
  </si>
  <si>
    <t>3600.0</t>
  </si>
  <si>
    <t>012232060700160102000010</t>
  </si>
  <si>
    <t>贾春凤</t>
  </si>
  <si>
    <t>14400.0</t>
  </si>
  <si>
    <t>012232060700160102000007</t>
  </si>
  <si>
    <t>王秀松</t>
  </si>
  <si>
    <t>10400.0</t>
  </si>
  <si>
    <t>012232060700160102000017</t>
  </si>
  <si>
    <t>丁凌云</t>
  </si>
  <si>
    <t>2100.0</t>
  </si>
  <si>
    <t>012232060700160102000019</t>
  </si>
  <si>
    <t>焦二平</t>
  </si>
  <si>
    <t>6000.0</t>
  </si>
  <si>
    <t>012232060700160102000018</t>
  </si>
  <si>
    <t>14000.0</t>
  </si>
  <si>
    <t>012232060700160102000022</t>
  </si>
  <si>
    <t>刘德才</t>
  </si>
  <si>
    <t>4800.0</t>
  </si>
  <si>
    <t>012232060700160102000020</t>
  </si>
  <si>
    <t>李飞文</t>
  </si>
  <si>
    <t>中国江苏省南通市通州区金新街道麒麟村</t>
  </si>
  <si>
    <t>8000.0</t>
  </si>
  <si>
    <t>012232060700160102000027</t>
  </si>
  <si>
    <t>王化军</t>
  </si>
  <si>
    <t>012232060700160102000023</t>
  </si>
  <si>
    <t>丁仁照</t>
  </si>
  <si>
    <t>4400.0</t>
  </si>
  <si>
    <t>012232060700160102000024</t>
  </si>
  <si>
    <t>蒋正洲</t>
  </si>
  <si>
    <t>012232060700160102000026</t>
  </si>
  <si>
    <t>高秀香</t>
  </si>
  <si>
    <t>8800.0</t>
  </si>
  <si>
    <t>012232060700160102000021</t>
  </si>
  <si>
    <t>董书舟</t>
  </si>
  <si>
    <t>中国江苏省南通市通州区金新街道油榨村</t>
  </si>
  <si>
    <t>3213.6</t>
  </si>
  <si>
    <t>012232060700160102000029</t>
  </si>
  <si>
    <t>012232060700160102000031</t>
  </si>
  <si>
    <t>金泽胜</t>
  </si>
  <si>
    <t>012232060700160102000030</t>
  </si>
  <si>
    <t>夏明文</t>
  </si>
  <si>
    <t>012232060700160102000032</t>
  </si>
  <si>
    <t>吴棉江</t>
  </si>
  <si>
    <t>5160.0</t>
  </si>
  <si>
    <t>012232060700160102000038</t>
  </si>
  <si>
    <t>陈光本</t>
  </si>
  <si>
    <t>4840.0</t>
  </si>
  <si>
    <t>012232060700160102000034</t>
  </si>
  <si>
    <t>武海林</t>
  </si>
  <si>
    <t>7800.0</t>
  </si>
  <si>
    <t>012232060700160102000039</t>
  </si>
  <si>
    <t>12400.0</t>
  </si>
  <si>
    <t>012232060700160102000036</t>
  </si>
  <si>
    <t>吴国权</t>
  </si>
  <si>
    <t>7400.0</t>
  </si>
  <si>
    <t>012232060700160102000040</t>
  </si>
  <si>
    <t>吴标新</t>
  </si>
  <si>
    <t>中国江苏省南通市通州区金新街道民平村</t>
  </si>
  <si>
    <t>3200.0</t>
  </si>
  <si>
    <t>012232060700160102000041</t>
  </si>
  <si>
    <t>俞雪军</t>
  </si>
  <si>
    <t>中国江苏省南通市通州区金新街道朝东圩村</t>
  </si>
  <si>
    <t>16000.0</t>
  </si>
  <si>
    <t>012232060700160102000037</t>
  </si>
  <si>
    <t>陈琴</t>
  </si>
  <si>
    <t>2680.0</t>
  </si>
  <si>
    <t>012232060700160102000025</t>
  </si>
  <si>
    <t>19088.0</t>
  </si>
  <si>
    <t>012232060700160102000033</t>
  </si>
  <si>
    <t>840.0</t>
  </si>
  <si>
    <t>012232060700160102000035</t>
  </si>
  <si>
    <t>640.0</t>
  </si>
  <si>
    <t>012232060700160102000014</t>
  </si>
  <si>
    <t>曹文喜</t>
  </si>
  <si>
    <t>2021.12.13</t>
  </si>
  <si>
    <t>曹殿莎</t>
  </si>
  <si>
    <t>金沙街道 汇总</t>
  </si>
  <si>
    <t>总计</t>
  </si>
  <si>
    <r>
      <rPr>
        <b/>
        <sz val="14"/>
        <color theme="1"/>
        <rFont val="宋体"/>
        <charset val="134"/>
        <scheme val="minor"/>
      </rPr>
      <t>种植业保险明细表</t>
    </r>
    <r>
      <rPr>
        <b/>
        <sz val="10"/>
        <color theme="1"/>
        <rFont val="宋体"/>
        <charset val="134"/>
        <scheme val="minor"/>
      </rPr>
      <t>（险种：小麦,保额：700元/亩，保期：2022/1/1-2022/6/30）</t>
    </r>
  </si>
  <si>
    <t>012132060700160102000053</t>
  </si>
  <si>
    <t>南通市通州区金新街道夏四店村股份经济合作社</t>
  </si>
  <si>
    <t>其余是油菜的金额</t>
  </si>
  <si>
    <t>012132060700160102000051</t>
  </si>
  <si>
    <t>南通市通州区金新街道三姓街村股份经济合作社</t>
  </si>
  <si>
    <t>中国江苏省南通市通州区金新街道三姓街村</t>
  </si>
  <si>
    <t>012132060700160102000050</t>
  </si>
  <si>
    <t>南通市通州区金新街道进东村股份经济合作社</t>
  </si>
  <si>
    <t>012132060700160102000052</t>
  </si>
  <si>
    <t>胡青松</t>
  </si>
  <si>
    <t>012132060700160102000047</t>
  </si>
  <si>
    <t>南通市通州区金新街道花家渡村股份经济合作社</t>
  </si>
  <si>
    <t>中国江苏省南通市通州区金新街道花家渡村</t>
  </si>
  <si>
    <t>金新街道 汇总</t>
  </si>
  <si>
    <r>
      <t>种植业保险明细表</t>
    </r>
    <r>
      <rPr>
        <b/>
        <sz val="10"/>
        <rFont val="宋体"/>
        <charset val="134"/>
        <scheme val="minor"/>
      </rPr>
      <t>（险种：油菜,保额：700元/亩，保期：2022/1/1-2022/6/30）</t>
    </r>
  </si>
  <si>
    <t>微信验标情况（如派发给谁，在什么节点）</t>
  </si>
  <si>
    <t>012132060700160502000012</t>
  </si>
  <si>
    <t>南通市通州区金新街道民平村股份经济合作社</t>
  </si>
  <si>
    <t>其余是小麦的金额</t>
  </si>
  <si>
    <t>012132060700160502000011</t>
  </si>
  <si>
    <t>南通市通州区金新街道正场村股份经济合作社</t>
  </si>
  <si>
    <t>中国江苏省南通市通州区金新街道正场村</t>
  </si>
  <si>
    <t>012132060700160502000009</t>
  </si>
  <si>
    <t>南通市通州区金新街道油榨村股份经济合作社</t>
  </si>
  <si>
    <t>012132060700160502000006</t>
  </si>
  <si>
    <t>012132060700160502000016</t>
  </si>
  <si>
    <t>南通市通州区金新街道文山村股份经济合作社</t>
  </si>
  <si>
    <t>012132060700160502000013</t>
  </si>
  <si>
    <t>南通市通州区金新街道双池头村股份经济合作社</t>
  </si>
  <si>
    <t>中国江苏省南通市通州区金新街道双池头村</t>
  </si>
  <si>
    <t>012132060700160502000003</t>
  </si>
  <si>
    <t>012132060700160502000014</t>
  </si>
  <si>
    <t>南通市通州区金新街道麒麟桥村股份经济合作社</t>
  </si>
  <si>
    <t>012132060700160502000010</t>
  </si>
  <si>
    <t>南通市通州区金新街道利民村股份经济合作社</t>
  </si>
  <si>
    <t>中国江苏省南通市通州区金新街道利民村</t>
  </si>
  <si>
    <t>012132060700160502000008</t>
  </si>
  <si>
    <t>012132060700160502000007</t>
  </si>
  <si>
    <t>南通市通州区金新街道界北村股份经济合作社</t>
  </si>
  <si>
    <t>012132060700160502000005</t>
  </si>
  <si>
    <t>012132060700160502000015</t>
  </si>
  <si>
    <t>南通市通州区金新街道复兴村股份经济合作社</t>
  </si>
  <si>
    <t>012132060700160502000002</t>
  </si>
  <si>
    <t>南通市通州区金新街道大石桥村股份经济合作社</t>
  </si>
  <si>
    <t>中国江苏省南通市通州区金新街道大石桥村</t>
  </si>
  <si>
    <t>012132060700160502000004</t>
  </si>
  <si>
    <t>南通市通州区金新街道朝东圩村股份经济合作社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</si>
</sst>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  <numFmt numFmtId="177" formatCode="0.00_ "/>
    <numFmt numFmtId="178" formatCode="000000"/>
    <numFmt numFmtId="179" formatCode="0_);[Red]\(0\)"/>
    <numFmt numFmtId="180" formatCode="0.00_);[Red]\(0.00\)"/>
  </numFmts>
  <fonts count="48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b/>
      <sz val="14"/>
      <name val="宋体"/>
      <charset val="134"/>
      <scheme val="minor"/>
    </font>
    <font>
      <b/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name val="Arial"/>
      <charset val="134"/>
    </font>
    <font>
      <b/>
      <sz val="9"/>
      <name val="宋体"/>
      <charset val="134"/>
      <scheme val="minor"/>
    </font>
    <font>
      <sz val="9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0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22" borderId="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43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1" borderId="8" applyNumberFormat="0" applyFont="0" applyAlignment="0" applyProtection="0">
      <alignment vertical="center"/>
    </xf>
    <xf numFmtId="0" fontId="9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/>
    <xf numFmtId="0" fontId="3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9" fillId="0" borderId="0"/>
    <xf numFmtId="0" fontId="28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28" borderId="12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9" fillId="0" borderId="0"/>
    <xf numFmtId="0" fontId="0" fillId="0" borderId="0"/>
    <xf numFmtId="0" fontId="9" fillId="0" borderId="0"/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35" borderId="0" applyNumberFormat="0" applyBorder="0" applyAlignment="0" applyProtection="0">
      <alignment vertical="center"/>
    </xf>
    <xf numFmtId="0" fontId="0" fillId="0" borderId="0"/>
    <xf numFmtId="0" fontId="22" fillId="0" borderId="0">
      <alignment vertical="center"/>
    </xf>
    <xf numFmtId="0" fontId="9" fillId="0" borderId="0"/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22" fillId="0" borderId="0">
      <alignment vertical="center"/>
    </xf>
    <xf numFmtId="0" fontId="43" fillId="0" borderId="0">
      <alignment vertical="center"/>
    </xf>
    <xf numFmtId="0" fontId="9" fillId="0" borderId="0"/>
    <xf numFmtId="0" fontId="22" fillId="0" borderId="0">
      <alignment vertical="center"/>
    </xf>
    <xf numFmtId="0" fontId="22" fillId="0" borderId="0">
      <alignment vertical="center"/>
    </xf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44" fillId="0" borderId="0"/>
    <xf numFmtId="0" fontId="45" fillId="0" borderId="0"/>
    <xf numFmtId="0" fontId="0" fillId="0" borderId="0"/>
    <xf numFmtId="0" fontId="0" fillId="0" borderId="0"/>
  </cellStyleXfs>
  <cellXfs count="1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0" fillId="0" borderId="0" xfId="0" applyFont="1" applyFill="1"/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178" fontId="13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4" fillId="0" borderId="1" xfId="97" applyNumberFormat="1" applyFont="1" applyFill="1" applyBorder="1" applyAlignment="1">
      <alignment horizontal="center" vertical="center" wrapText="1"/>
    </xf>
    <xf numFmtId="180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80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6" fillId="2" borderId="0" xfId="119" applyFont="1" applyFill="1"/>
    <xf numFmtId="0" fontId="3" fillId="0" borderId="0" xfId="119" applyFont="1" applyFill="1"/>
    <xf numFmtId="0" fontId="5" fillId="2" borderId="0" xfId="119" applyFont="1" applyFill="1" applyAlignment="1">
      <alignment horizontal="center" vertical="center" wrapText="1"/>
    </xf>
    <xf numFmtId="0" fontId="17" fillId="0" borderId="0" xfId="0" applyFont="1" applyFill="1"/>
    <xf numFmtId="0" fontId="18" fillId="2" borderId="0" xfId="119" applyFont="1" applyFill="1"/>
    <xf numFmtId="0" fontId="0" fillId="0" borderId="0" xfId="119" applyNumberFormat="1" applyFill="1"/>
    <xf numFmtId="180" fontId="0" fillId="0" borderId="0" xfId="119" applyNumberFormat="1" applyFill="1"/>
    <xf numFmtId="9" fontId="0" fillId="0" borderId="0" xfId="119" applyNumberFormat="1" applyFill="1"/>
    <xf numFmtId="177" fontId="0" fillId="0" borderId="0" xfId="119" applyNumberFormat="1" applyFill="1"/>
    <xf numFmtId="180" fontId="0" fillId="2" borderId="0" xfId="119" applyNumberFormat="1" applyFill="1"/>
    <xf numFmtId="0" fontId="0" fillId="2" borderId="0" xfId="119" applyFill="1"/>
    <xf numFmtId="0" fontId="1" fillId="0" borderId="0" xfId="119" applyFont="1" applyFill="1" applyBorder="1" applyAlignment="1">
      <alignment horizontal="center" vertical="center" wrapText="1"/>
    </xf>
    <xf numFmtId="9" fontId="1" fillId="0" borderId="0" xfId="119" applyNumberFormat="1" applyFont="1" applyFill="1" applyBorder="1" applyAlignment="1">
      <alignment horizontal="center" vertical="center" wrapText="1"/>
    </xf>
    <xf numFmtId="0" fontId="17" fillId="0" borderId="0" xfId="119" applyFont="1" applyFill="1" applyAlignment="1">
      <alignment horizontal="left" vertical="center" wrapText="1"/>
    </xf>
    <xf numFmtId="9" fontId="17" fillId="0" borderId="0" xfId="119" applyNumberFormat="1" applyFont="1" applyFill="1" applyAlignment="1">
      <alignment horizontal="left" vertical="center" wrapText="1"/>
    </xf>
    <xf numFmtId="0" fontId="17" fillId="0" borderId="0" xfId="119" applyFont="1" applyFill="1" applyBorder="1" applyAlignment="1">
      <alignment horizontal="center" vertical="center" wrapText="1"/>
    </xf>
    <xf numFmtId="0" fontId="19" fillId="0" borderId="1" xfId="119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7" fontId="19" fillId="0" borderId="1" xfId="119" applyNumberFormat="1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horizontal="center" vertical="center" wrapText="1"/>
    </xf>
    <xf numFmtId="9" fontId="19" fillId="0" borderId="1" xfId="119" applyNumberFormat="1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9" fillId="2" borderId="1" xfId="119" applyFont="1" applyFill="1" applyBorder="1" applyAlignment="1">
      <alignment horizontal="center" vertical="center" wrapText="1"/>
    </xf>
    <xf numFmtId="0" fontId="5" fillId="0" borderId="1" xfId="119" applyNumberFormat="1" applyFont="1" applyFill="1" applyBorder="1" applyAlignment="1">
      <alignment horizontal="center" vertical="center" wrapText="1"/>
    </xf>
    <xf numFmtId="180" fontId="5" fillId="0" borderId="1" xfId="119" applyNumberFormat="1" applyFont="1" applyFill="1" applyBorder="1" applyAlignment="1">
      <alignment horizontal="center" vertical="center" wrapText="1"/>
    </xf>
    <xf numFmtId="9" fontId="5" fillId="0" borderId="1" xfId="119" applyNumberFormat="1" applyFont="1" applyFill="1" applyBorder="1" applyAlignment="1">
      <alignment horizontal="center" vertical="center" wrapText="1"/>
    </xf>
    <xf numFmtId="180" fontId="17" fillId="0" borderId="0" xfId="0" applyNumberFormat="1" applyFont="1" applyFill="1" applyAlignment="1">
      <alignment vertical="center" wrapText="1"/>
    </xf>
    <xf numFmtId="180" fontId="17" fillId="0" borderId="0" xfId="0" applyNumberFormat="1" applyFont="1" applyFill="1" applyAlignment="1">
      <alignment vertical="center"/>
    </xf>
    <xf numFmtId="177" fontId="5" fillId="0" borderId="0" xfId="119" applyNumberFormat="1" applyFont="1" applyFill="1"/>
    <xf numFmtId="180" fontId="17" fillId="0" borderId="0" xfId="119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177" fontId="0" fillId="2" borderId="0" xfId="119" applyNumberFormat="1" applyFill="1"/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12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40% - 强调文字颜色 3" xfId="8" builtinId="39"/>
    <cellStyle name="常规 11 2 4 2 2 2" xfId="9"/>
    <cellStyle name="千位分隔" xfId="10" builtinId="3"/>
    <cellStyle name="常规 7 3" xfId="11"/>
    <cellStyle name="差" xfId="12" builtinId="27"/>
    <cellStyle name="60% - 强调文字颜色 3" xfId="13" builtinId="40"/>
    <cellStyle name="超链接" xfId="14" builtinId="8"/>
    <cellStyle name="百分比" xfId="15" builtinId="5"/>
    <cellStyle name="常规_Sheet1 2" xfId="16"/>
    <cellStyle name="差_2015年水稻、玉米、棉花汇总（杨小龙）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常规 5 2" xfId="26"/>
    <cellStyle name="常规 12" xfId="27"/>
    <cellStyle name="解释性文本" xfId="28" builtinId="53"/>
    <cellStyle name="标题 1" xfId="29" builtinId="16"/>
    <cellStyle name="标题 2" xfId="30" builtinId="17"/>
    <cellStyle name="常规_2015年5月粮食直接补贴(温桥村委会)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常规_2015葛长路村归户清册正确已核对" xfId="41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差_2014年签单小麦油菜汇总1" xfId="5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好_2014年签单小麦油菜汇总1" xfId="58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2015年小麦油菜汇总（2015.1.15）" xfId="65"/>
    <cellStyle name="常规 10" xfId="66"/>
    <cellStyle name="常规 10 2" xfId="67"/>
    <cellStyle name="gcd" xfId="68"/>
    <cellStyle name="差_2015年水稻、玉米、棉花汇总（）" xfId="69"/>
    <cellStyle name="常规 11" xfId="70"/>
    <cellStyle name="常规 13" xfId="71"/>
    <cellStyle name="常规 11 2" xfId="72"/>
    <cellStyle name="常规 12 2" xfId="73"/>
    <cellStyle name="常规 14" xfId="74"/>
    <cellStyle name="常规 14 2" xfId="75"/>
    <cellStyle name="常规 149 2 2 2" xfId="76"/>
    <cellStyle name="常规 15" xfId="77"/>
    <cellStyle name="常规 15 2" xfId="78"/>
    <cellStyle name="常规 2" xfId="79"/>
    <cellStyle name="常规 2 2" xfId="80"/>
    <cellStyle name="常规 2 3" xfId="81"/>
    <cellStyle name="常规 22 8" xfId="82"/>
    <cellStyle name="常规 27" xfId="83"/>
    <cellStyle name="常规 3" xfId="84"/>
    <cellStyle name="常规 3 2" xfId="85"/>
    <cellStyle name="常规 3 3" xfId="86"/>
    <cellStyle name="常规 33" xfId="87"/>
    <cellStyle name="常规 34" xfId="88"/>
    <cellStyle name="常规 35" xfId="89"/>
    <cellStyle name="常规 36" xfId="90"/>
    <cellStyle name="好_2015年水稻、玉米、棉花汇总（杨小龙）" xfId="91"/>
    <cellStyle name="常规 37" xfId="92"/>
    <cellStyle name="常规 4" xfId="93"/>
    <cellStyle name="常规 5" xfId="94"/>
    <cellStyle name="常规 5 3" xfId="95"/>
    <cellStyle name="常规 6 2" xfId="96"/>
    <cellStyle name="常规 7" xfId="97"/>
    <cellStyle name="常规 7 2" xfId="98"/>
    <cellStyle name="常规 74" xfId="99"/>
    <cellStyle name="常规 9" xfId="100"/>
    <cellStyle name="常规 9 2" xfId="101"/>
    <cellStyle name="常规 9 3" xfId="102"/>
    <cellStyle name="常规_2019年双楼村农业大户小麦保险" xfId="103"/>
    <cellStyle name="常规_Sheet1" xfId="104"/>
    <cellStyle name="常规_Sheet1 5" xfId="105"/>
    <cellStyle name="常规_Sheet1_Sheet1" xfId="106"/>
    <cellStyle name="常规_Sheet2" xfId="107"/>
    <cellStyle name="常规_水稻" xfId="108"/>
    <cellStyle name="好_2015年水稻、玉米、棉花汇总（）" xfId="109"/>
    <cellStyle name="好_2015年小麦油菜汇总（2015.1.15）" xfId="110"/>
    <cellStyle name="常规 2 27 2" xfId="111"/>
    <cellStyle name="常规 24" xfId="112"/>
    <cellStyle name="常规 2 4" xfId="113"/>
    <cellStyle name="常规 17" xfId="114"/>
    <cellStyle name="常规_水稻_Sheet1" xfId="115"/>
    <cellStyle name="常规_Sheet1_1" xfId="116"/>
    <cellStyle name="常规 103" xfId="117"/>
    <cellStyle name="常规__三官殿清册" xfId="118"/>
    <cellStyle name="常规 8" xfId="119"/>
  </cellStyles>
  <tableStyles count="0" defaultTableStyle="TableStyleMedium2"/>
  <colors>
    <mruColors>
      <color rgb="0092D050"/>
      <color rgb="0000FF00"/>
      <color rgb="00FF0000"/>
      <color rgb="00F968D1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image" Target="../media/image19.emf"/><Relationship Id="rId4" Type="http://schemas.openxmlformats.org/officeDocument/2006/relationships/image" Target="../media/image18.emf"/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35" name="HTMLHidden1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049" name="HTMLHidden2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39" name="HTMLHidden3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40" name="HTMLHidden4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41" name="HTMLHidden5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42" name="HTMLHidden6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43" name="HTMLHidden7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44" name="HTMLHidden8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45" name="HTMLHidden9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46" name="HTMLHidden10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47" name="HTMLHidden11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50" name="HTMLHidden12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53" name="HTMLHidden13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sp>
      <xdr:nvSpPr>
        <xdr:cNvPr id="2155" name="HTMLHidden14" hidden="1"/>
        <xdr:cNvSpPr/>
      </xdr:nvSpPr>
      <xdr:spPr>
        <a:xfrm>
          <a:off x="2867025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7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8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9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10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11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12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13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14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18</xdr:col>
      <xdr:colOff>571500</xdr:colOff>
      <xdr:row>44</xdr:row>
      <xdr:rowOff>228600</xdr:rowOff>
    </xdr:to>
    <xdr:pic>
      <xdr:nvPicPr>
        <xdr:cNvPr id="15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67025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16" name="HTMLHidden1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17" name="HTMLHidden2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18" name="HTMLHidden3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19" name="HTMLHidden4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0" name="HTMLHidden5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1" name="HTMLHidden6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2" name="HTMLHidden7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3" name="HTMLHidden8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4" name="HTMLHidden9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5" name="HTMLHidden10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6" name="HTMLHidden11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7" name="HTMLHidden12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8" name="HTMLHidden13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sp>
      <xdr:nvSpPr>
        <xdr:cNvPr id="29" name="HTMLHidden14" hidden="1"/>
        <xdr:cNvSpPr/>
      </xdr:nvSpPr>
      <xdr:spPr>
        <a:xfrm>
          <a:off x="647700" y="218757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0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1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2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3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4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5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6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7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8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39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40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41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42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371475</xdr:colOff>
      <xdr:row>44</xdr:row>
      <xdr:rowOff>228600</xdr:rowOff>
    </xdr:to>
    <xdr:pic>
      <xdr:nvPicPr>
        <xdr:cNvPr id="43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18757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2" name="HTMLHidden1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3" name="HTMLHidden2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4" name="HTMLHidden3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5" name="HTMLHidden4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6" name="HTMLHidden5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7" name="HTMLHidden6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8" name="HTMLHidden7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9" name="HTMLHidden8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10" name="HTMLHidden9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11" name="HTMLHidden10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12" name="HTMLHidden11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13" name="HTMLHidden12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14" name="HTMLHidden13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sp>
      <xdr:nvSpPr>
        <xdr:cNvPr id="15" name="HTMLHidden14" hidden="1"/>
        <xdr:cNvSpPr/>
      </xdr:nvSpPr>
      <xdr:spPr>
        <a:xfrm>
          <a:off x="3048000" y="519112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18</xdr:col>
      <xdr:colOff>514350</xdr:colOff>
      <xdr:row>10</xdr:row>
      <xdr:rowOff>76200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0" y="51911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086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087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088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089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090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1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1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3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3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4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4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4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4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4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4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5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5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5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5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5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5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6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6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7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7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8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8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9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9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0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0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1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1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2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2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3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3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4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4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5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5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6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6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7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7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8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8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19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7" name="HTMLHidden1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8" name="HTMLHidden2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199" name="HTMLHidden3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200" name="HTMLHidden4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sp>
      <xdr:nvSpPr>
        <xdr:cNvPr id="201" name="HTMLHidden5" hidden="1"/>
        <xdr:cNvSpPr/>
      </xdr:nvSpPr>
      <xdr:spPr>
        <a:xfrm>
          <a:off x="3228975" y="1063625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457200</xdr:colOff>
      <xdr:row>20</xdr:row>
      <xdr:rowOff>47625</xdr:rowOff>
    </xdr:to>
    <xdr:pic>
      <xdr:nvPicPr>
        <xdr:cNvPr id="20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6362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0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0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0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1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1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1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1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1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1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2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2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3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3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4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4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5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7" name="HTMLHidden1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8" name="HTMLHidden2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59" name="HTMLHidden3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60" name="HTMLHidden4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sp>
      <xdr:nvSpPr>
        <xdr:cNvPr id="261" name="HTMLHidden5" hidden="1"/>
        <xdr:cNvSpPr/>
      </xdr:nvSpPr>
      <xdr:spPr>
        <a:xfrm>
          <a:off x="32289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18</xdr:col>
      <xdr:colOff>457200</xdr:colOff>
      <xdr:row>18</xdr:row>
      <xdr:rowOff>228600</xdr:rowOff>
    </xdr:to>
    <xdr:pic>
      <xdr:nvPicPr>
        <xdr:cNvPr id="26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89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6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6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6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7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7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7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7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7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7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8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8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29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29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0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0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1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1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2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2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3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3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4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4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5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5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6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7" name="HTMLHidden1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8" name="HTMLHidden2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69" name="HTMLHidden3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70" name="HTMLHidden4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sp>
      <xdr:nvSpPr>
        <xdr:cNvPr id="371" name="HTMLHidden5" hidden="1"/>
        <xdr:cNvSpPr/>
      </xdr:nvSpPr>
      <xdr:spPr>
        <a:xfrm>
          <a:off x="1019175" y="10350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381000</xdr:colOff>
      <xdr:row>18</xdr:row>
      <xdr:rowOff>228600</xdr:rowOff>
    </xdr:to>
    <xdr:pic>
      <xdr:nvPicPr>
        <xdr:cNvPr id="37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9175" y="10350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6" sqref="G6"/>
    </sheetView>
  </sheetViews>
  <sheetFormatPr defaultColWidth="9" defaultRowHeight="14.25"/>
  <cols>
    <col min="1" max="1" width="5.375" style="84" customWidth="1"/>
    <col min="2" max="2" width="8.25" style="85" customWidth="1"/>
    <col min="3" max="3" width="9.375" style="86" customWidth="1"/>
    <col min="4" max="4" width="7.75" style="86" customWidth="1"/>
    <col min="5" max="5" width="5.25" style="87" customWidth="1"/>
    <col min="6" max="6" width="6.625" style="86" customWidth="1"/>
    <col min="7" max="7" width="10.125" style="88" customWidth="1"/>
    <col min="8" max="8" width="3.875" style="88" customWidth="1"/>
    <col min="9" max="9" width="9.375" style="89" customWidth="1"/>
    <col min="10" max="10" width="3.875" style="89" customWidth="1"/>
    <col min="11" max="11" width="9.625" style="89" customWidth="1"/>
    <col min="12" max="12" width="3.875" style="89" customWidth="1"/>
    <col min="13" max="13" width="6" style="89" customWidth="1"/>
    <col min="14" max="14" width="3.875" style="89" customWidth="1"/>
    <col min="15" max="15" width="8.75" style="89" customWidth="1"/>
    <col min="16" max="16" width="3.875" style="89" customWidth="1"/>
    <col min="17" max="17" width="9.625" style="88" customWidth="1"/>
    <col min="18" max="18" width="8.625" style="90" customWidth="1"/>
    <col min="19" max="19" width="9.375" style="90" customWidth="1"/>
    <col min="20" max="16384" width="9" style="90"/>
  </cols>
  <sheetData>
    <row r="1" s="80" customFormat="1" ht="25.5" customHeight="1" spans="1:19">
      <c r="A1" s="91" t="s">
        <v>0</v>
      </c>
      <c r="B1" s="91"/>
      <c r="C1" s="91"/>
      <c r="D1" s="91"/>
      <c r="E1" s="92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="81" customFormat="1" ht="25.5" customHeight="1" spans="1:19">
      <c r="A2" s="93" t="s">
        <v>1</v>
      </c>
      <c r="B2" s="93"/>
      <c r="C2" s="93"/>
      <c r="D2" s="93"/>
      <c r="E2" s="94"/>
      <c r="F2" s="93"/>
      <c r="G2" s="95"/>
      <c r="H2" s="95"/>
      <c r="I2" s="109"/>
      <c r="J2" s="109"/>
      <c r="K2" s="109"/>
      <c r="L2" s="109"/>
      <c r="M2" s="109"/>
      <c r="N2" s="109"/>
      <c r="O2" s="109"/>
      <c r="P2" s="109"/>
      <c r="Q2" s="93" t="s">
        <v>2</v>
      </c>
      <c r="R2" s="93"/>
      <c r="S2" s="93"/>
    </row>
    <row r="3" s="82" customFormat="1" ht="20.25" customHeight="1" spans="1:19">
      <c r="A3" s="96" t="s">
        <v>3</v>
      </c>
      <c r="B3" s="97" t="s">
        <v>4</v>
      </c>
      <c r="C3" s="98" t="s">
        <v>5</v>
      </c>
      <c r="D3" s="99" t="s">
        <v>6</v>
      </c>
      <c r="E3" s="100" t="s">
        <v>7</v>
      </c>
      <c r="F3" s="98" t="s">
        <v>8</v>
      </c>
      <c r="G3" s="98" t="s">
        <v>9</v>
      </c>
      <c r="H3" s="98" t="s">
        <v>10</v>
      </c>
      <c r="I3" s="98"/>
      <c r="J3" s="98"/>
      <c r="K3" s="98"/>
      <c r="L3" s="98"/>
      <c r="M3" s="98"/>
      <c r="N3" s="98"/>
      <c r="O3" s="98"/>
      <c r="P3" s="98"/>
      <c r="Q3" s="98"/>
      <c r="R3" s="98" t="s">
        <v>11</v>
      </c>
      <c r="S3" s="99" t="s">
        <v>12</v>
      </c>
    </row>
    <row r="4" s="82" customFormat="1" ht="27" customHeight="1" spans="1:19">
      <c r="A4" s="96"/>
      <c r="B4" s="97"/>
      <c r="C4" s="98"/>
      <c r="D4" s="99"/>
      <c r="E4" s="100"/>
      <c r="F4" s="98"/>
      <c r="G4" s="98"/>
      <c r="H4" s="101" t="s">
        <v>13</v>
      </c>
      <c r="I4" s="99"/>
      <c r="J4" s="99" t="s">
        <v>14</v>
      </c>
      <c r="K4" s="99"/>
      <c r="L4" s="99" t="s">
        <v>15</v>
      </c>
      <c r="M4" s="99"/>
      <c r="N4" s="99" t="s">
        <v>16</v>
      </c>
      <c r="O4" s="99"/>
      <c r="P4" s="99" t="s">
        <v>17</v>
      </c>
      <c r="Q4" s="99"/>
      <c r="R4" s="98"/>
      <c r="S4" s="99"/>
    </row>
    <row r="5" s="82" customFormat="1" ht="26" customHeight="1" spans="1:19">
      <c r="A5" s="96"/>
      <c r="B5" s="97"/>
      <c r="C5" s="98"/>
      <c r="D5" s="99"/>
      <c r="E5" s="100"/>
      <c r="F5" s="98"/>
      <c r="G5" s="98"/>
      <c r="H5" s="100" t="s">
        <v>18</v>
      </c>
      <c r="I5" s="99" t="s">
        <v>19</v>
      </c>
      <c r="J5" s="98" t="s">
        <v>18</v>
      </c>
      <c r="K5" s="99" t="s">
        <v>19</v>
      </c>
      <c r="L5" s="98" t="s">
        <v>18</v>
      </c>
      <c r="M5" s="99" t="s">
        <v>19</v>
      </c>
      <c r="N5" s="98" t="s">
        <v>18</v>
      </c>
      <c r="O5" s="99" t="s">
        <v>19</v>
      </c>
      <c r="P5" s="98" t="s">
        <v>18</v>
      </c>
      <c r="Q5" s="99" t="s">
        <v>19</v>
      </c>
      <c r="R5" s="98"/>
      <c r="S5" s="99"/>
    </row>
    <row r="6" s="82" customFormat="1" ht="39.95" customHeight="1" spans="1:19">
      <c r="A6" s="102" t="s">
        <v>20</v>
      </c>
      <c r="B6" s="103">
        <v>414</v>
      </c>
      <c r="C6" s="104">
        <v>129355.06</v>
      </c>
      <c r="D6" s="104">
        <v>1000</v>
      </c>
      <c r="E6" s="105">
        <v>0.04</v>
      </c>
      <c r="F6" s="104">
        <v>40</v>
      </c>
      <c r="G6" s="104">
        <f>C6*F6</f>
        <v>5174202.4</v>
      </c>
      <c r="H6" s="105">
        <v>0.35</v>
      </c>
      <c r="I6" s="104">
        <f t="shared" ref="I6:I8" si="0">G6*H6</f>
        <v>1810970.84</v>
      </c>
      <c r="J6" s="105">
        <v>0.3</v>
      </c>
      <c r="K6" s="104">
        <f t="shared" ref="K6:K8" si="1">G6*J6</f>
        <v>1552260.72</v>
      </c>
      <c r="L6" s="110">
        <v>0</v>
      </c>
      <c r="M6" s="104">
        <v>0</v>
      </c>
      <c r="N6" s="110">
        <v>0.05</v>
      </c>
      <c r="O6" s="104">
        <f t="shared" ref="O6:O8" si="2">G6*N6</f>
        <v>258710.12</v>
      </c>
      <c r="P6" s="110">
        <v>0.3</v>
      </c>
      <c r="Q6" s="104">
        <f t="shared" ref="Q6:Q8" si="3">G6*P6</f>
        <v>1552260.72</v>
      </c>
      <c r="R6" s="104">
        <f>Q6</f>
        <v>1552260.72</v>
      </c>
      <c r="S6" s="104">
        <f>G6-R6</f>
        <v>3621941.68</v>
      </c>
    </row>
    <row r="7" s="82" customFormat="1" ht="39.95" customHeight="1" spans="1:19">
      <c r="A7" s="102" t="s">
        <v>21</v>
      </c>
      <c r="B7" s="103">
        <v>58404</v>
      </c>
      <c r="C7" s="104">
        <v>150136.6</v>
      </c>
      <c r="D7" s="104">
        <v>700</v>
      </c>
      <c r="E7" s="105">
        <v>0.04</v>
      </c>
      <c r="F7" s="104">
        <v>28</v>
      </c>
      <c r="G7" s="104">
        <f>C7*F7</f>
        <v>4203824.8</v>
      </c>
      <c r="H7" s="105">
        <v>0.35</v>
      </c>
      <c r="I7" s="104">
        <f t="shared" si="0"/>
        <v>1471338.68</v>
      </c>
      <c r="J7" s="105">
        <v>0.25</v>
      </c>
      <c r="K7" s="104">
        <f t="shared" si="1"/>
        <v>1050956.2</v>
      </c>
      <c r="L7" s="110">
        <v>0</v>
      </c>
      <c r="M7" s="104">
        <v>0</v>
      </c>
      <c r="N7" s="110">
        <v>0.1</v>
      </c>
      <c r="O7" s="104">
        <f t="shared" si="2"/>
        <v>420382.48</v>
      </c>
      <c r="P7" s="110">
        <v>0.3</v>
      </c>
      <c r="Q7" s="104">
        <f t="shared" si="3"/>
        <v>1261147.44</v>
      </c>
      <c r="R7" s="104">
        <f>Q7</f>
        <v>1261147.44</v>
      </c>
      <c r="S7" s="104">
        <f>G7-R7</f>
        <v>2942677.36</v>
      </c>
    </row>
    <row r="8" s="82" customFormat="1" ht="39.95" customHeight="1" spans="1:19">
      <c r="A8" s="102" t="s">
        <v>22</v>
      </c>
      <c r="B8" s="103">
        <v>4729</v>
      </c>
      <c r="C8" s="104">
        <v>5936.91</v>
      </c>
      <c r="D8" s="104">
        <v>700</v>
      </c>
      <c r="E8" s="105">
        <v>0.04</v>
      </c>
      <c r="F8" s="104">
        <v>28</v>
      </c>
      <c r="G8" s="104">
        <f>C8*F8</f>
        <v>166233.48</v>
      </c>
      <c r="H8" s="105">
        <v>0.35</v>
      </c>
      <c r="I8" s="104">
        <f t="shared" si="0"/>
        <v>58181.718</v>
      </c>
      <c r="J8" s="105">
        <v>0.25</v>
      </c>
      <c r="K8" s="104">
        <f t="shared" si="1"/>
        <v>41558.37</v>
      </c>
      <c r="L8" s="110">
        <v>0</v>
      </c>
      <c r="M8" s="104">
        <v>0</v>
      </c>
      <c r="N8" s="110">
        <v>0.1</v>
      </c>
      <c r="O8" s="104">
        <f t="shared" si="2"/>
        <v>16623.348</v>
      </c>
      <c r="P8" s="110">
        <v>0.3</v>
      </c>
      <c r="Q8" s="104">
        <f t="shared" si="3"/>
        <v>49870.044</v>
      </c>
      <c r="R8" s="104">
        <f>Q8</f>
        <v>49870.044</v>
      </c>
      <c r="S8" s="104">
        <f>G8-R8</f>
        <v>116363.436</v>
      </c>
    </row>
    <row r="9" s="82" customFormat="1" ht="39.95" customHeight="1" spans="1:19">
      <c r="A9" s="102" t="s">
        <v>23</v>
      </c>
      <c r="B9" s="104">
        <f>SUM(B6:B8)</f>
        <v>63547</v>
      </c>
      <c r="C9" s="104">
        <f>SUM(C6:C8)</f>
        <v>285428.57</v>
      </c>
      <c r="D9" s="104"/>
      <c r="E9" s="105"/>
      <c r="F9" s="104"/>
      <c r="G9" s="104">
        <f>SUM(G6:G8)</f>
        <v>9544260.68</v>
      </c>
      <c r="H9" s="104"/>
      <c r="I9" s="104">
        <f>SUM(I6:I8)</f>
        <v>3340491.238</v>
      </c>
      <c r="J9" s="104"/>
      <c r="K9" s="104">
        <f>SUM(K6:K8)</f>
        <v>2644775.29</v>
      </c>
      <c r="L9" s="104"/>
      <c r="M9" s="104">
        <f>SUM(M6:M8)</f>
        <v>0</v>
      </c>
      <c r="N9" s="104"/>
      <c r="O9" s="104">
        <f>SUM(O6:O8)</f>
        <v>695715.948</v>
      </c>
      <c r="P9" s="104"/>
      <c r="Q9" s="104">
        <f>SUM(Q6:Q8)</f>
        <v>2863278.204</v>
      </c>
      <c r="R9" s="104">
        <f>SUM(R6:R8)</f>
        <v>2863278.204</v>
      </c>
      <c r="S9" s="104">
        <f>SUM(S6:S8)</f>
        <v>6680982.476</v>
      </c>
    </row>
    <row r="10" s="83" customFormat="1" ht="25" customHeight="1" spans="1:20">
      <c r="A10" s="106" t="s">
        <v>24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11"/>
    </row>
    <row r="11" spans="7:8">
      <c r="G11" s="108"/>
      <c r="H11" s="108"/>
    </row>
    <row r="12" spans="7:19">
      <c r="G12" s="108"/>
      <c r="H12" s="108"/>
      <c r="S12" s="108"/>
    </row>
    <row r="13" spans="19:19">
      <c r="S13" s="112"/>
    </row>
    <row r="14" spans="7:8">
      <c r="G14" s="108"/>
      <c r="H14" s="108"/>
    </row>
  </sheetData>
  <mergeCells count="19">
    <mergeCell ref="A1:S1"/>
    <mergeCell ref="A2:C2"/>
    <mergeCell ref="Q2:S2"/>
    <mergeCell ref="H3:Q3"/>
    <mergeCell ref="H4:I4"/>
    <mergeCell ref="J4:K4"/>
    <mergeCell ref="L4:M4"/>
    <mergeCell ref="N4:O4"/>
    <mergeCell ref="P4:Q4"/>
    <mergeCell ref="A10:S10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12" right="0.12" top="0.55" bottom="0.35" header="0.31" footer="0.1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D45"/>
  <sheetViews>
    <sheetView workbookViewId="0">
      <pane ySplit="2" topLeftCell="A3" activePane="bottomLeft" state="frozen"/>
      <selection/>
      <selection pane="bottomLeft" activeCell="AC3" sqref="AC3:AC42"/>
    </sheetView>
  </sheetViews>
  <sheetFormatPr defaultColWidth="14.75" defaultRowHeight="12"/>
  <cols>
    <col min="1" max="1" width="3.125" style="45" customWidth="1"/>
    <col min="2" max="2" width="5.375" style="43" customWidth="1"/>
    <col min="3" max="3" width="5" style="43" hidden="1" customWidth="1"/>
    <col min="4" max="4" width="10.625" style="43" hidden="1" customWidth="1"/>
    <col min="5" max="5" width="7.125" style="43" customWidth="1"/>
    <col min="6" max="6" width="10.25" style="46" customWidth="1"/>
    <col min="7" max="7" width="11.75" style="46" customWidth="1"/>
    <col min="8" max="9" width="8.25" style="46" hidden="1" customWidth="1"/>
    <col min="10" max="10" width="7.625" style="46" hidden="1" customWidth="1"/>
    <col min="11" max="11" width="7.75" style="46" hidden="1" customWidth="1"/>
    <col min="12" max="12" width="8.5" style="45" hidden="1" customWidth="1"/>
    <col min="13" max="13" width="8.375" style="47" hidden="1" customWidth="1"/>
    <col min="14" max="14" width="8.125" style="48" hidden="1" customWidth="1"/>
    <col min="15" max="15" width="9.125" style="49" hidden="1" customWidth="1"/>
    <col min="16" max="16" width="9.25" style="49" hidden="1" customWidth="1"/>
    <col min="17" max="17" width="2.25" style="45" hidden="1" customWidth="1"/>
    <col min="18" max="18" width="4.5" style="50" customWidth="1"/>
    <col min="19" max="19" width="9.625" style="48" customWidth="1"/>
    <col min="20" max="20" width="11.375" style="48" customWidth="1"/>
    <col min="21" max="21" width="7.125" style="48" hidden="1" customWidth="1"/>
    <col min="22" max="23" width="11.125" style="48" customWidth="1"/>
    <col min="24" max="24" width="7.125" style="48" hidden="1" customWidth="1"/>
    <col min="25" max="25" width="5.5" style="51" hidden="1" customWidth="1"/>
    <col min="26" max="26" width="9.5" style="51" customWidth="1"/>
    <col min="27" max="27" width="10.375" style="51" customWidth="1"/>
    <col min="28" max="29" width="10.625" style="51" customWidth="1"/>
    <col min="30" max="30" width="7.25" style="51" customWidth="1"/>
    <col min="31" max="16384" width="14.75" style="51"/>
  </cols>
  <sheetData>
    <row r="1" s="42" customFormat="1" ht="18.75" spans="1:30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="51" customFormat="1" ht="29" customHeight="1" spans="1:30">
      <c r="A2" s="53" t="s">
        <v>26</v>
      </c>
      <c r="B2" s="54" t="s">
        <v>27</v>
      </c>
      <c r="C2" s="54" t="s">
        <v>28</v>
      </c>
      <c r="D2" s="54" t="s">
        <v>29</v>
      </c>
      <c r="E2" s="54" t="s">
        <v>30</v>
      </c>
      <c r="F2" s="56" t="s">
        <v>31</v>
      </c>
      <c r="G2" s="56" t="s">
        <v>32</v>
      </c>
      <c r="H2" s="56" t="s">
        <v>33</v>
      </c>
      <c r="I2" s="56" t="s">
        <v>34</v>
      </c>
      <c r="J2" s="56" t="s">
        <v>35</v>
      </c>
      <c r="K2" s="56" t="s">
        <v>36</v>
      </c>
      <c r="L2" s="53" t="s">
        <v>30</v>
      </c>
      <c r="M2" s="58" t="s">
        <v>37</v>
      </c>
      <c r="N2" s="61" t="s">
        <v>38</v>
      </c>
      <c r="O2" s="62" t="s">
        <v>39</v>
      </c>
      <c r="P2" s="62" t="s">
        <v>40</v>
      </c>
      <c r="Q2" s="53" t="s">
        <v>41</v>
      </c>
      <c r="R2" s="65" t="s">
        <v>42</v>
      </c>
      <c r="S2" s="53" t="s">
        <v>5</v>
      </c>
      <c r="T2" s="61" t="s">
        <v>43</v>
      </c>
      <c r="U2" s="61" t="s">
        <v>44</v>
      </c>
      <c r="V2" s="32" t="s">
        <v>45</v>
      </c>
      <c r="W2" s="32" t="s">
        <v>46</v>
      </c>
      <c r="X2" s="61" t="s">
        <v>47</v>
      </c>
      <c r="Y2" s="54" t="s">
        <v>48</v>
      </c>
      <c r="Z2" s="23" t="s">
        <v>49</v>
      </c>
      <c r="AA2" s="23" t="s">
        <v>50</v>
      </c>
      <c r="AB2" s="23" t="s">
        <v>51</v>
      </c>
      <c r="AC2" s="23" t="s">
        <v>52</v>
      </c>
      <c r="AD2" s="23" t="s">
        <v>53</v>
      </c>
    </row>
    <row r="3" s="43" customFormat="1" ht="48" outlineLevel="2" spans="1:30">
      <c r="A3" s="17">
        <v>1</v>
      </c>
      <c r="B3" s="14" t="s">
        <v>54</v>
      </c>
      <c r="C3" s="14" t="s">
        <v>55</v>
      </c>
      <c r="D3" s="14" t="s">
        <v>56</v>
      </c>
      <c r="E3" s="18" t="s">
        <v>57</v>
      </c>
      <c r="F3" s="19" t="s">
        <v>58</v>
      </c>
      <c r="G3" s="19" t="s">
        <v>59</v>
      </c>
      <c r="H3" s="20"/>
      <c r="I3" s="14" t="s">
        <v>60</v>
      </c>
      <c r="J3" s="27" t="s">
        <v>61</v>
      </c>
      <c r="K3" s="14" t="s">
        <v>62</v>
      </c>
      <c r="L3" s="27" t="s">
        <v>63</v>
      </c>
      <c r="M3" s="113" t="s">
        <v>64</v>
      </c>
      <c r="N3" s="25">
        <v>700</v>
      </c>
      <c r="O3" s="26">
        <v>44562</v>
      </c>
      <c r="P3" s="26">
        <v>44742</v>
      </c>
      <c r="Q3" s="17"/>
      <c r="R3" s="17">
        <v>1</v>
      </c>
      <c r="S3" s="34">
        <v>600</v>
      </c>
      <c r="T3" s="34">
        <v>24000</v>
      </c>
      <c r="U3" s="35">
        <v>8.4</v>
      </c>
      <c r="V3" s="34">
        <v>7200</v>
      </c>
      <c r="W3" s="34">
        <f t="shared" ref="W3:W43" si="0">T3-V3</f>
        <v>16800</v>
      </c>
      <c r="X3" s="25">
        <v>28</v>
      </c>
      <c r="Y3" s="14">
        <v>1</v>
      </c>
      <c r="Z3" s="37" t="s">
        <v>65</v>
      </c>
      <c r="AA3" s="71">
        <v>80523.12</v>
      </c>
      <c r="AB3" s="72" t="s">
        <v>66</v>
      </c>
      <c r="AC3" s="37">
        <v>481718436</v>
      </c>
      <c r="AD3" s="67"/>
    </row>
    <row r="4" s="43" customFormat="1" ht="45" outlineLevel="2" spans="1:30">
      <c r="A4" s="17">
        <v>2</v>
      </c>
      <c r="B4" s="14" t="s">
        <v>54</v>
      </c>
      <c r="C4" s="14" t="s">
        <v>55</v>
      </c>
      <c r="D4" s="14" t="s">
        <v>67</v>
      </c>
      <c r="E4" s="18" t="s">
        <v>68</v>
      </c>
      <c r="F4" s="19" t="s">
        <v>69</v>
      </c>
      <c r="G4" s="19" t="s">
        <v>59</v>
      </c>
      <c r="H4" s="20"/>
      <c r="I4" s="14" t="s">
        <v>70</v>
      </c>
      <c r="J4" s="27" t="s">
        <v>71</v>
      </c>
      <c r="K4" s="14" t="s">
        <v>72</v>
      </c>
      <c r="L4" s="27" t="s">
        <v>73</v>
      </c>
      <c r="M4" s="113" t="s">
        <v>74</v>
      </c>
      <c r="N4" s="25">
        <v>700</v>
      </c>
      <c r="O4" s="26">
        <v>44562</v>
      </c>
      <c r="P4" s="26">
        <v>44742</v>
      </c>
      <c r="Q4" s="17"/>
      <c r="R4" s="17">
        <v>1</v>
      </c>
      <c r="S4" s="34">
        <v>100</v>
      </c>
      <c r="T4" s="34">
        <v>4000</v>
      </c>
      <c r="U4" s="35">
        <v>8.4</v>
      </c>
      <c r="V4" s="34">
        <v>1200</v>
      </c>
      <c r="W4" s="34">
        <f t="shared" si="0"/>
        <v>2800</v>
      </c>
      <c r="X4" s="25">
        <v>28</v>
      </c>
      <c r="Y4" s="14">
        <v>1</v>
      </c>
      <c r="Z4" s="39"/>
      <c r="AA4" s="73"/>
      <c r="AB4" s="74"/>
      <c r="AC4" s="39"/>
      <c r="AD4" s="67"/>
    </row>
    <row r="5" s="43" customFormat="1" ht="36" outlineLevel="2" spans="1:30">
      <c r="A5" s="17">
        <v>3</v>
      </c>
      <c r="B5" s="14" t="s">
        <v>54</v>
      </c>
      <c r="C5" s="14" t="s">
        <v>55</v>
      </c>
      <c r="D5" s="14"/>
      <c r="E5" s="18" t="s">
        <v>75</v>
      </c>
      <c r="F5" s="19" t="s">
        <v>69</v>
      </c>
      <c r="G5" s="19" t="s">
        <v>76</v>
      </c>
      <c r="H5" s="20"/>
      <c r="I5" s="14"/>
      <c r="J5" s="27" t="s">
        <v>77</v>
      </c>
      <c r="K5" s="14" t="s">
        <v>78</v>
      </c>
      <c r="L5" s="27" t="s">
        <v>79</v>
      </c>
      <c r="M5" s="113" t="s">
        <v>80</v>
      </c>
      <c r="N5" s="25">
        <v>700</v>
      </c>
      <c r="O5" s="26">
        <v>44577</v>
      </c>
      <c r="P5" s="26">
        <v>44742</v>
      </c>
      <c r="Q5" s="17"/>
      <c r="R5" s="17">
        <v>1</v>
      </c>
      <c r="S5" s="34">
        <v>100</v>
      </c>
      <c r="T5" s="34">
        <v>4000</v>
      </c>
      <c r="U5" s="35">
        <v>8.4</v>
      </c>
      <c r="V5" s="34">
        <v>1200</v>
      </c>
      <c r="W5" s="34">
        <f t="shared" si="0"/>
        <v>2800</v>
      </c>
      <c r="X5" s="25">
        <v>28</v>
      </c>
      <c r="Y5" s="14">
        <v>1</v>
      </c>
      <c r="Z5" s="39"/>
      <c r="AA5" s="73"/>
      <c r="AB5" s="74"/>
      <c r="AC5" s="39"/>
      <c r="AD5" s="67"/>
    </row>
    <row r="6" s="43" customFormat="1" ht="36" outlineLevel="2" spans="1:30">
      <c r="A6" s="17">
        <v>4</v>
      </c>
      <c r="B6" s="14" t="s">
        <v>54</v>
      </c>
      <c r="C6" s="14"/>
      <c r="D6" s="14"/>
      <c r="E6" s="18" t="s">
        <v>81</v>
      </c>
      <c r="F6" s="19" t="s">
        <v>82</v>
      </c>
      <c r="G6" s="19" t="s">
        <v>83</v>
      </c>
      <c r="H6" s="20"/>
      <c r="I6" s="14"/>
      <c r="J6" s="27"/>
      <c r="K6" s="14"/>
      <c r="L6" s="27"/>
      <c r="M6" s="17"/>
      <c r="N6" s="25"/>
      <c r="O6" s="26"/>
      <c r="P6" s="26"/>
      <c r="Q6" s="17"/>
      <c r="R6" s="17">
        <v>1</v>
      </c>
      <c r="S6" s="34">
        <v>55</v>
      </c>
      <c r="T6" s="34">
        <v>2200</v>
      </c>
      <c r="U6" s="35"/>
      <c r="V6" s="34">
        <v>660</v>
      </c>
      <c r="W6" s="34">
        <f t="shared" si="0"/>
        <v>1540</v>
      </c>
      <c r="X6" s="25"/>
      <c r="Y6" s="14"/>
      <c r="Z6" s="39"/>
      <c r="AA6" s="73"/>
      <c r="AB6" s="74"/>
      <c r="AC6" s="39"/>
      <c r="AD6" s="67"/>
    </row>
    <row r="7" s="43" customFormat="1" ht="36" outlineLevel="2" spans="1:30">
      <c r="A7" s="17">
        <v>5</v>
      </c>
      <c r="B7" s="14" t="s">
        <v>54</v>
      </c>
      <c r="C7" s="14"/>
      <c r="D7" s="14"/>
      <c r="E7" s="18" t="s">
        <v>84</v>
      </c>
      <c r="F7" s="19" t="s">
        <v>85</v>
      </c>
      <c r="G7" s="19" t="s">
        <v>83</v>
      </c>
      <c r="H7" s="20"/>
      <c r="I7" s="14"/>
      <c r="J7" s="27"/>
      <c r="K7" s="14"/>
      <c r="L7" s="27"/>
      <c r="M7" s="17"/>
      <c r="N7" s="25"/>
      <c r="O7" s="26"/>
      <c r="P7" s="26"/>
      <c r="Q7" s="17"/>
      <c r="R7" s="17">
        <v>1</v>
      </c>
      <c r="S7" s="34">
        <v>57.5</v>
      </c>
      <c r="T7" s="34">
        <v>2300</v>
      </c>
      <c r="U7" s="35"/>
      <c r="V7" s="34">
        <v>690</v>
      </c>
      <c r="W7" s="34">
        <f t="shared" si="0"/>
        <v>1610</v>
      </c>
      <c r="X7" s="25"/>
      <c r="Y7" s="14"/>
      <c r="Z7" s="39"/>
      <c r="AA7" s="73"/>
      <c r="AB7" s="74"/>
      <c r="AC7" s="39"/>
      <c r="AD7" s="67"/>
    </row>
    <row r="8" s="43" customFormat="1" ht="48" outlineLevel="2" spans="1:30">
      <c r="A8" s="17">
        <v>6</v>
      </c>
      <c r="B8" s="14" t="s">
        <v>54</v>
      </c>
      <c r="C8" s="14"/>
      <c r="D8" s="14"/>
      <c r="E8" s="18" t="s">
        <v>86</v>
      </c>
      <c r="F8" s="19" t="s">
        <v>87</v>
      </c>
      <c r="G8" s="19" t="s">
        <v>88</v>
      </c>
      <c r="H8" s="20"/>
      <c r="I8" s="14"/>
      <c r="J8" s="27"/>
      <c r="K8" s="14"/>
      <c r="L8" s="27"/>
      <c r="M8" s="17"/>
      <c r="N8" s="25"/>
      <c r="O8" s="26"/>
      <c r="P8" s="26"/>
      <c r="Q8" s="17"/>
      <c r="R8" s="17">
        <v>1</v>
      </c>
      <c r="S8" s="34">
        <v>91.42</v>
      </c>
      <c r="T8" s="34">
        <v>3656.8</v>
      </c>
      <c r="U8" s="35"/>
      <c r="V8" s="34">
        <v>1097.04</v>
      </c>
      <c r="W8" s="34">
        <f t="shared" si="0"/>
        <v>2559.76</v>
      </c>
      <c r="X8" s="25"/>
      <c r="Y8" s="14"/>
      <c r="Z8" s="39"/>
      <c r="AA8" s="73"/>
      <c r="AB8" s="74"/>
      <c r="AC8" s="39"/>
      <c r="AD8" s="67"/>
    </row>
    <row r="9" s="43" customFormat="1" ht="36" outlineLevel="2" spans="1:30">
      <c r="A9" s="17">
        <v>7</v>
      </c>
      <c r="B9" s="14" t="s">
        <v>54</v>
      </c>
      <c r="C9" s="14"/>
      <c r="D9" s="14"/>
      <c r="E9" s="18" t="s">
        <v>89</v>
      </c>
      <c r="F9" s="19" t="s">
        <v>90</v>
      </c>
      <c r="G9" s="19" t="s">
        <v>83</v>
      </c>
      <c r="H9" s="20"/>
      <c r="I9" s="14"/>
      <c r="J9" s="27"/>
      <c r="K9" s="14"/>
      <c r="L9" s="27"/>
      <c r="M9" s="17"/>
      <c r="N9" s="25"/>
      <c r="O9" s="26"/>
      <c r="P9" s="26"/>
      <c r="Q9" s="17"/>
      <c r="R9" s="17">
        <v>1</v>
      </c>
      <c r="S9" s="34">
        <v>186.5</v>
      </c>
      <c r="T9" s="34" t="s">
        <v>91</v>
      </c>
      <c r="U9" s="35"/>
      <c r="V9" s="34">
        <v>2238</v>
      </c>
      <c r="W9" s="34">
        <f t="shared" si="0"/>
        <v>5222</v>
      </c>
      <c r="X9" s="25"/>
      <c r="Y9" s="14"/>
      <c r="Z9" s="39"/>
      <c r="AA9" s="73"/>
      <c r="AB9" s="74"/>
      <c r="AC9" s="39"/>
      <c r="AD9" s="67"/>
    </row>
    <row r="10" s="43" customFormat="1" ht="36" outlineLevel="2" spans="1:30">
      <c r="A10" s="17">
        <v>8</v>
      </c>
      <c r="B10" s="14" t="s">
        <v>54</v>
      </c>
      <c r="C10" s="14"/>
      <c r="D10" s="14"/>
      <c r="E10" s="18" t="s">
        <v>92</v>
      </c>
      <c r="F10" s="19" t="s">
        <v>93</v>
      </c>
      <c r="G10" s="19" t="s">
        <v>83</v>
      </c>
      <c r="H10" s="20"/>
      <c r="I10" s="14"/>
      <c r="J10" s="27"/>
      <c r="K10" s="14"/>
      <c r="L10" s="27"/>
      <c r="M10" s="17"/>
      <c r="N10" s="25"/>
      <c r="O10" s="26"/>
      <c r="P10" s="26"/>
      <c r="Q10" s="17"/>
      <c r="R10" s="17">
        <v>1</v>
      </c>
      <c r="S10" s="34">
        <v>165.5</v>
      </c>
      <c r="T10" s="34" t="s">
        <v>94</v>
      </c>
      <c r="U10" s="35"/>
      <c r="V10" s="34">
        <v>1986</v>
      </c>
      <c r="W10" s="34">
        <f t="shared" si="0"/>
        <v>4634</v>
      </c>
      <c r="X10" s="25"/>
      <c r="Y10" s="14"/>
      <c r="Z10" s="39"/>
      <c r="AA10" s="73"/>
      <c r="AB10" s="74"/>
      <c r="AC10" s="39"/>
      <c r="AD10" s="67"/>
    </row>
    <row r="11" s="43" customFormat="1" ht="48" outlineLevel="2" spans="1:30">
      <c r="A11" s="17">
        <v>9</v>
      </c>
      <c r="B11" s="14" t="s">
        <v>54</v>
      </c>
      <c r="C11" s="14"/>
      <c r="D11" s="14"/>
      <c r="E11" s="18" t="s">
        <v>95</v>
      </c>
      <c r="F11" s="19" t="s">
        <v>96</v>
      </c>
      <c r="G11" s="19" t="s">
        <v>88</v>
      </c>
      <c r="H11" s="20"/>
      <c r="I11" s="14"/>
      <c r="J11" s="27"/>
      <c r="K11" s="14"/>
      <c r="L11" s="27"/>
      <c r="M11" s="17"/>
      <c r="N11" s="25"/>
      <c r="O11" s="26"/>
      <c r="P11" s="26"/>
      <c r="Q11" s="17"/>
      <c r="R11" s="17">
        <v>1</v>
      </c>
      <c r="S11" s="34">
        <v>65</v>
      </c>
      <c r="T11" s="34" t="s">
        <v>97</v>
      </c>
      <c r="U11" s="35"/>
      <c r="V11" s="34">
        <v>780</v>
      </c>
      <c r="W11" s="34">
        <f t="shared" si="0"/>
        <v>1820</v>
      </c>
      <c r="X11" s="25"/>
      <c r="Y11" s="14"/>
      <c r="Z11" s="39"/>
      <c r="AA11" s="73"/>
      <c r="AB11" s="74"/>
      <c r="AC11" s="39"/>
      <c r="AD11" s="67"/>
    </row>
    <row r="12" s="43" customFormat="1" ht="48" outlineLevel="2" spans="1:30">
      <c r="A12" s="17">
        <v>10</v>
      </c>
      <c r="B12" s="14" t="s">
        <v>54</v>
      </c>
      <c r="C12" s="14"/>
      <c r="D12" s="14"/>
      <c r="E12" s="18" t="s">
        <v>98</v>
      </c>
      <c r="F12" s="19" t="s">
        <v>99</v>
      </c>
      <c r="G12" s="19" t="s">
        <v>88</v>
      </c>
      <c r="H12" s="20"/>
      <c r="I12" s="14"/>
      <c r="J12" s="27"/>
      <c r="K12" s="14"/>
      <c r="L12" s="27"/>
      <c r="M12" s="17"/>
      <c r="N12" s="25"/>
      <c r="O12" s="26"/>
      <c r="P12" s="26"/>
      <c r="Q12" s="17"/>
      <c r="R12" s="17">
        <v>1</v>
      </c>
      <c r="S12" s="34">
        <v>145</v>
      </c>
      <c r="T12" s="34" t="s">
        <v>100</v>
      </c>
      <c r="U12" s="35"/>
      <c r="V12" s="34">
        <v>1740</v>
      </c>
      <c r="W12" s="34">
        <f t="shared" si="0"/>
        <v>4060</v>
      </c>
      <c r="X12" s="25"/>
      <c r="Y12" s="14"/>
      <c r="Z12" s="39"/>
      <c r="AA12" s="73"/>
      <c r="AB12" s="74"/>
      <c r="AC12" s="39"/>
      <c r="AD12" s="67"/>
    </row>
    <row r="13" s="43" customFormat="1" ht="36" outlineLevel="2" spans="1:30">
      <c r="A13" s="17">
        <v>11</v>
      </c>
      <c r="B13" s="14" t="s">
        <v>54</v>
      </c>
      <c r="C13" s="14"/>
      <c r="D13" s="14"/>
      <c r="E13" s="18" t="s">
        <v>101</v>
      </c>
      <c r="F13" s="19" t="s">
        <v>102</v>
      </c>
      <c r="G13" s="19" t="s">
        <v>103</v>
      </c>
      <c r="H13" s="20"/>
      <c r="I13" s="14"/>
      <c r="J13" s="27"/>
      <c r="K13" s="14"/>
      <c r="L13" s="27"/>
      <c r="M13" s="17"/>
      <c r="N13" s="25"/>
      <c r="O13" s="26"/>
      <c r="P13" s="26"/>
      <c r="Q13" s="17"/>
      <c r="R13" s="17">
        <v>1</v>
      </c>
      <c r="S13" s="34">
        <v>60</v>
      </c>
      <c r="T13" s="34" t="s">
        <v>104</v>
      </c>
      <c r="U13" s="35"/>
      <c r="V13" s="34">
        <v>720</v>
      </c>
      <c r="W13" s="34">
        <f t="shared" si="0"/>
        <v>1680</v>
      </c>
      <c r="X13" s="25"/>
      <c r="Y13" s="14"/>
      <c r="Z13" s="39"/>
      <c r="AA13" s="73"/>
      <c r="AB13" s="74"/>
      <c r="AC13" s="39"/>
      <c r="AD13" s="67"/>
    </row>
    <row r="14" s="43" customFormat="1" ht="36" outlineLevel="2" spans="1:30">
      <c r="A14" s="17">
        <v>12</v>
      </c>
      <c r="B14" s="14" t="s">
        <v>54</v>
      </c>
      <c r="C14" s="14"/>
      <c r="D14" s="14"/>
      <c r="E14" s="18" t="s">
        <v>105</v>
      </c>
      <c r="F14" s="19" t="s">
        <v>106</v>
      </c>
      <c r="G14" s="19" t="s">
        <v>107</v>
      </c>
      <c r="H14" s="20"/>
      <c r="I14" s="14"/>
      <c r="J14" s="27"/>
      <c r="K14" s="14"/>
      <c r="L14" s="27"/>
      <c r="M14" s="17"/>
      <c r="N14" s="25"/>
      <c r="O14" s="26"/>
      <c r="P14" s="26"/>
      <c r="Q14" s="17"/>
      <c r="R14" s="17">
        <v>1</v>
      </c>
      <c r="S14" s="34">
        <v>60</v>
      </c>
      <c r="T14" s="34" t="s">
        <v>104</v>
      </c>
      <c r="U14" s="35"/>
      <c r="V14" s="34">
        <v>720</v>
      </c>
      <c r="W14" s="34">
        <f t="shared" si="0"/>
        <v>1680</v>
      </c>
      <c r="X14" s="25"/>
      <c r="Y14" s="14"/>
      <c r="Z14" s="39"/>
      <c r="AA14" s="73"/>
      <c r="AB14" s="74"/>
      <c r="AC14" s="39"/>
      <c r="AD14" s="67"/>
    </row>
    <row r="15" s="43" customFormat="1" ht="36" outlineLevel="2" spans="1:30">
      <c r="A15" s="17">
        <v>13</v>
      </c>
      <c r="B15" s="14" t="s">
        <v>54</v>
      </c>
      <c r="C15" s="14"/>
      <c r="D15" s="14"/>
      <c r="E15" s="18" t="s">
        <v>108</v>
      </c>
      <c r="F15" s="19" t="s">
        <v>109</v>
      </c>
      <c r="G15" s="19" t="s">
        <v>59</v>
      </c>
      <c r="H15" s="20"/>
      <c r="I15" s="14"/>
      <c r="J15" s="27"/>
      <c r="K15" s="14"/>
      <c r="L15" s="27"/>
      <c r="M15" s="17"/>
      <c r="N15" s="25"/>
      <c r="O15" s="26"/>
      <c r="P15" s="26"/>
      <c r="Q15" s="17"/>
      <c r="R15" s="17">
        <v>1</v>
      </c>
      <c r="S15" s="34">
        <v>300</v>
      </c>
      <c r="T15" s="34" t="s">
        <v>110</v>
      </c>
      <c r="U15" s="35"/>
      <c r="V15" s="34">
        <v>3600</v>
      </c>
      <c r="W15" s="34">
        <f t="shared" si="0"/>
        <v>8400</v>
      </c>
      <c r="X15" s="25"/>
      <c r="Y15" s="14"/>
      <c r="Z15" s="39"/>
      <c r="AA15" s="73"/>
      <c r="AB15" s="74"/>
      <c r="AC15" s="39"/>
      <c r="AD15" s="67"/>
    </row>
    <row r="16" s="43" customFormat="1" ht="48" outlineLevel="2" spans="1:30">
      <c r="A16" s="17">
        <v>14</v>
      </c>
      <c r="B16" s="14" t="s">
        <v>54</v>
      </c>
      <c r="C16" s="14"/>
      <c r="D16" s="14"/>
      <c r="E16" s="18" t="s">
        <v>111</v>
      </c>
      <c r="F16" s="19" t="s">
        <v>112</v>
      </c>
      <c r="G16" s="19" t="s">
        <v>113</v>
      </c>
      <c r="H16" s="20"/>
      <c r="I16" s="14"/>
      <c r="J16" s="27"/>
      <c r="K16" s="14"/>
      <c r="L16" s="27"/>
      <c r="M16" s="17"/>
      <c r="N16" s="25"/>
      <c r="O16" s="26"/>
      <c r="P16" s="26"/>
      <c r="Q16" s="17"/>
      <c r="R16" s="17">
        <v>1</v>
      </c>
      <c r="S16" s="34">
        <v>90</v>
      </c>
      <c r="T16" s="34" t="s">
        <v>114</v>
      </c>
      <c r="U16" s="35"/>
      <c r="V16" s="34">
        <v>1080</v>
      </c>
      <c r="W16" s="34">
        <f t="shared" si="0"/>
        <v>2520</v>
      </c>
      <c r="X16" s="25"/>
      <c r="Y16" s="14"/>
      <c r="Z16" s="39"/>
      <c r="AA16" s="73"/>
      <c r="AB16" s="74"/>
      <c r="AC16" s="39"/>
      <c r="AD16" s="67"/>
    </row>
    <row r="17" s="43" customFormat="1" ht="36" outlineLevel="2" spans="1:30">
      <c r="A17" s="17">
        <v>15</v>
      </c>
      <c r="B17" s="14" t="s">
        <v>54</v>
      </c>
      <c r="C17" s="14"/>
      <c r="D17" s="14"/>
      <c r="E17" s="18" t="s">
        <v>115</v>
      </c>
      <c r="F17" s="19" t="s">
        <v>116</v>
      </c>
      <c r="G17" s="19" t="s">
        <v>107</v>
      </c>
      <c r="H17" s="20"/>
      <c r="I17" s="14"/>
      <c r="J17" s="27"/>
      <c r="K17" s="14"/>
      <c r="L17" s="27"/>
      <c r="M17" s="17"/>
      <c r="N17" s="25"/>
      <c r="O17" s="26"/>
      <c r="P17" s="26"/>
      <c r="Q17" s="17"/>
      <c r="R17" s="17">
        <v>1</v>
      </c>
      <c r="S17" s="34">
        <v>360</v>
      </c>
      <c r="T17" s="34" t="s">
        <v>117</v>
      </c>
      <c r="U17" s="35"/>
      <c r="V17" s="34">
        <v>4320</v>
      </c>
      <c r="W17" s="34">
        <f t="shared" si="0"/>
        <v>10080</v>
      </c>
      <c r="X17" s="25"/>
      <c r="Y17" s="14"/>
      <c r="Z17" s="39"/>
      <c r="AA17" s="73"/>
      <c r="AB17" s="74"/>
      <c r="AC17" s="39"/>
      <c r="AD17" s="67"/>
    </row>
    <row r="18" s="43" customFormat="1" ht="36" outlineLevel="2" spans="1:30">
      <c r="A18" s="17">
        <v>16</v>
      </c>
      <c r="B18" s="14" t="s">
        <v>54</v>
      </c>
      <c r="C18" s="14"/>
      <c r="D18" s="14"/>
      <c r="E18" s="18" t="s">
        <v>118</v>
      </c>
      <c r="F18" s="19" t="s">
        <v>119</v>
      </c>
      <c r="G18" s="19" t="s">
        <v>107</v>
      </c>
      <c r="H18" s="20"/>
      <c r="I18" s="14"/>
      <c r="J18" s="27"/>
      <c r="K18" s="14"/>
      <c r="L18" s="27"/>
      <c r="M18" s="17"/>
      <c r="N18" s="25"/>
      <c r="O18" s="26"/>
      <c r="P18" s="26"/>
      <c r="Q18" s="17"/>
      <c r="R18" s="17">
        <v>1</v>
      </c>
      <c r="S18" s="34">
        <v>260</v>
      </c>
      <c r="T18" s="34" t="s">
        <v>120</v>
      </c>
      <c r="U18" s="35"/>
      <c r="V18" s="34">
        <v>3120</v>
      </c>
      <c r="W18" s="34">
        <f t="shared" si="0"/>
        <v>7280</v>
      </c>
      <c r="X18" s="25"/>
      <c r="Y18" s="14"/>
      <c r="Z18" s="39"/>
      <c r="AA18" s="73"/>
      <c r="AB18" s="74"/>
      <c r="AC18" s="39"/>
      <c r="AD18" s="67"/>
    </row>
    <row r="19" s="43" customFormat="1" ht="36" outlineLevel="2" spans="1:30">
      <c r="A19" s="17">
        <v>17</v>
      </c>
      <c r="B19" s="14" t="s">
        <v>54</v>
      </c>
      <c r="C19" s="14"/>
      <c r="D19" s="14"/>
      <c r="E19" s="18" t="s">
        <v>121</v>
      </c>
      <c r="F19" s="19" t="s">
        <v>122</v>
      </c>
      <c r="G19" s="19" t="s">
        <v>107</v>
      </c>
      <c r="H19" s="20"/>
      <c r="I19" s="14"/>
      <c r="J19" s="27"/>
      <c r="K19" s="14"/>
      <c r="L19" s="27"/>
      <c r="M19" s="17"/>
      <c r="N19" s="25"/>
      <c r="O19" s="26"/>
      <c r="P19" s="26"/>
      <c r="Q19" s="17"/>
      <c r="R19" s="17">
        <v>1</v>
      </c>
      <c r="S19" s="34">
        <v>52.5</v>
      </c>
      <c r="T19" s="34" t="s">
        <v>123</v>
      </c>
      <c r="U19" s="35"/>
      <c r="V19" s="34">
        <v>630</v>
      </c>
      <c r="W19" s="34">
        <f t="shared" si="0"/>
        <v>1470</v>
      </c>
      <c r="X19" s="25"/>
      <c r="Y19" s="14"/>
      <c r="Z19" s="39"/>
      <c r="AA19" s="73"/>
      <c r="AB19" s="74"/>
      <c r="AC19" s="39"/>
      <c r="AD19" s="67"/>
    </row>
    <row r="20" s="43" customFormat="1" ht="36" outlineLevel="2" spans="1:30">
      <c r="A20" s="17">
        <v>18</v>
      </c>
      <c r="B20" s="14" t="s">
        <v>54</v>
      </c>
      <c r="C20" s="14"/>
      <c r="D20" s="14"/>
      <c r="E20" s="18" t="s">
        <v>124</v>
      </c>
      <c r="F20" s="19" t="s">
        <v>125</v>
      </c>
      <c r="G20" s="19" t="s">
        <v>107</v>
      </c>
      <c r="H20" s="20"/>
      <c r="I20" s="14"/>
      <c r="J20" s="27"/>
      <c r="K20" s="14"/>
      <c r="L20" s="27"/>
      <c r="M20" s="17"/>
      <c r="N20" s="25"/>
      <c r="O20" s="26"/>
      <c r="P20" s="26"/>
      <c r="Q20" s="17"/>
      <c r="R20" s="17">
        <v>1</v>
      </c>
      <c r="S20" s="34">
        <v>150</v>
      </c>
      <c r="T20" s="34" t="s">
        <v>126</v>
      </c>
      <c r="U20" s="35"/>
      <c r="V20" s="34">
        <v>1800</v>
      </c>
      <c r="W20" s="34">
        <f t="shared" si="0"/>
        <v>4200</v>
      </c>
      <c r="X20" s="25"/>
      <c r="Y20" s="14"/>
      <c r="Z20" s="39"/>
      <c r="AA20" s="73"/>
      <c r="AB20" s="74"/>
      <c r="AC20" s="39"/>
      <c r="AD20" s="67"/>
    </row>
    <row r="21" s="43" customFormat="1" ht="48" outlineLevel="2" spans="1:30">
      <c r="A21" s="17">
        <v>19</v>
      </c>
      <c r="B21" s="14" t="s">
        <v>54</v>
      </c>
      <c r="C21" s="14"/>
      <c r="D21" s="14"/>
      <c r="E21" s="18" t="s">
        <v>127</v>
      </c>
      <c r="F21" s="19" t="s">
        <v>125</v>
      </c>
      <c r="G21" s="19" t="s">
        <v>88</v>
      </c>
      <c r="H21" s="20"/>
      <c r="I21" s="14"/>
      <c r="J21" s="27"/>
      <c r="K21" s="14"/>
      <c r="L21" s="27"/>
      <c r="M21" s="17"/>
      <c r="N21" s="25"/>
      <c r="O21" s="26"/>
      <c r="P21" s="26"/>
      <c r="Q21" s="17"/>
      <c r="R21" s="17">
        <v>1</v>
      </c>
      <c r="S21" s="34">
        <v>350</v>
      </c>
      <c r="T21" s="34" t="s">
        <v>128</v>
      </c>
      <c r="U21" s="35"/>
      <c r="V21" s="34">
        <v>4200</v>
      </c>
      <c r="W21" s="34">
        <f t="shared" si="0"/>
        <v>9800</v>
      </c>
      <c r="X21" s="25"/>
      <c r="Y21" s="14"/>
      <c r="Z21" s="39"/>
      <c r="AA21" s="73"/>
      <c r="AB21" s="74"/>
      <c r="AC21" s="39"/>
      <c r="AD21" s="67"/>
    </row>
    <row r="22" s="43" customFormat="1" ht="48" outlineLevel="2" spans="1:30">
      <c r="A22" s="17">
        <v>20</v>
      </c>
      <c r="B22" s="14" t="s">
        <v>54</v>
      </c>
      <c r="C22" s="14"/>
      <c r="D22" s="14"/>
      <c r="E22" s="18" t="s">
        <v>129</v>
      </c>
      <c r="F22" s="19" t="s">
        <v>130</v>
      </c>
      <c r="G22" s="19" t="s">
        <v>88</v>
      </c>
      <c r="H22" s="20"/>
      <c r="I22" s="14"/>
      <c r="J22" s="27"/>
      <c r="K22" s="14"/>
      <c r="L22" s="27"/>
      <c r="M22" s="17"/>
      <c r="N22" s="25"/>
      <c r="O22" s="26"/>
      <c r="P22" s="26"/>
      <c r="Q22" s="17"/>
      <c r="R22" s="17">
        <v>1</v>
      </c>
      <c r="S22" s="34">
        <v>120</v>
      </c>
      <c r="T22" s="34" t="s">
        <v>131</v>
      </c>
      <c r="U22" s="35"/>
      <c r="V22" s="34">
        <v>1440</v>
      </c>
      <c r="W22" s="34">
        <f t="shared" si="0"/>
        <v>3360</v>
      </c>
      <c r="X22" s="25"/>
      <c r="Y22" s="14"/>
      <c r="Z22" s="39"/>
      <c r="AA22" s="73"/>
      <c r="AB22" s="74"/>
      <c r="AC22" s="39"/>
      <c r="AD22" s="67"/>
    </row>
    <row r="23" s="43" customFormat="1" ht="36" outlineLevel="2" spans="1:30">
      <c r="A23" s="17">
        <v>21</v>
      </c>
      <c r="B23" s="14" t="s">
        <v>54</v>
      </c>
      <c r="C23" s="14"/>
      <c r="D23" s="14"/>
      <c r="E23" s="18" t="s">
        <v>132</v>
      </c>
      <c r="F23" s="19" t="s">
        <v>133</v>
      </c>
      <c r="G23" s="19" t="s">
        <v>134</v>
      </c>
      <c r="H23" s="20"/>
      <c r="I23" s="14"/>
      <c r="J23" s="27"/>
      <c r="K23" s="14"/>
      <c r="L23" s="27"/>
      <c r="M23" s="17"/>
      <c r="N23" s="25"/>
      <c r="O23" s="26"/>
      <c r="P23" s="26"/>
      <c r="Q23" s="17"/>
      <c r="R23" s="17">
        <v>1</v>
      </c>
      <c r="S23" s="34">
        <v>200</v>
      </c>
      <c r="T23" s="34" t="s">
        <v>135</v>
      </c>
      <c r="U23" s="35"/>
      <c r="V23" s="34">
        <v>2400</v>
      </c>
      <c r="W23" s="34">
        <f t="shared" si="0"/>
        <v>5600</v>
      </c>
      <c r="X23" s="25"/>
      <c r="Y23" s="14"/>
      <c r="Z23" s="39"/>
      <c r="AA23" s="73"/>
      <c r="AB23" s="74"/>
      <c r="AC23" s="39"/>
      <c r="AD23" s="67"/>
    </row>
    <row r="24" s="43" customFormat="1" ht="48" outlineLevel="2" spans="1:30">
      <c r="A24" s="17">
        <v>22</v>
      </c>
      <c r="B24" s="14" t="s">
        <v>54</v>
      </c>
      <c r="C24" s="14"/>
      <c r="D24" s="14"/>
      <c r="E24" s="18" t="s">
        <v>136</v>
      </c>
      <c r="F24" s="19" t="s">
        <v>137</v>
      </c>
      <c r="G24" s="19" t="s">
        <v>88</v>
      </c>
      <c r="H24" s="20"/>
      <c r="I24" s="14"/>
      <c r="J24" s="27"/>
      <c r="K24" s="14"/>
      <c r="L24" s="27"/>
      <c r="M24" s="17"/>
      <c r="N24" s="25"/>
      <c r="O24" s="26"/>
      <c r="P24" s="26"/>
      <c r="Q24" s="17"/>
      <c r="R24" s="17">
        <v>1</v>
      </c>
      <c r="S24" s="34">
        <v>200</v>
      </c>
      <c r="T24" s="34" t="s">
        <v>135</v>
      </c>
      <c r="U24" s="35"/>
      <c r="V24" s="34">
        <v>2400</v>
      </c>
      <c r="W24" s="34">
        <f t="shared" si="0"/>
        <v>5600</v>
      </c>
      <c r="X24" s="25"/>
      <c r="Y24" s="14"/>
      <c r="Z24" s="39"/>
      <c r="AA24" s="73"/>
      <c r="AB24" s="74"/>
      <c r="AC24" s="39"/>
      <c r="AD24" s="67"/>
    </row>
    <row r="25" s="43" customFormat="1" ht="48" outlineLevel="2" spans="1:30">
      <c r="A25" s="17">
        <v>23</v>
      </c>
      <c r="B25" s="14" t="s">
        <v>54</v>
      </c>
      <c r="C25" s="14"/>
      <c r="D25" s="14"/>
      <c r="E25" s="18" t="s">
        <v>138</v>
      </c>
      <c r="F25" s="19" t="s">
        <v>139</v>
      </c>
      <c r="G25" s="19" t="s">
        <v>88</v>
      </c>
      <c r="H25" s="20"/>
      <c r="I25" s="14"/>
      <c r="J25" s="27"/>
      <c r="K25" s="14"/>
      <c r="L25" s="27"/>
      <c r="M25" s="17"/>
      <c r="N25" s="25"/>
      <c r="O25" s="26"/>
      <c r="P25" s="26"/>
      <c r="Q25" s="17"/>
      <c r="R25" s="17">
        <v>1</v>
      </c>
      <c r="S25" s="34">
        <v>110</v>
      </c>
      <c r="T25" s="34" t="s">
        <v>140</v>
      </c>
      <c r="U25" s="35"/>
      <c r="V25" s="34">
        <v>1320</v>
      </c>
      <c r="W25" s="34">
        <f t="shared" si="0"/>
        <v>3080</v>
      </c>
      <c r="X25" s="25"/>
      <c r="Y25" s="14"/>
      <c r="Z25" s="39"/>
      <c r="AA25" s="73"/>
      <c r="AB25" s="74"/>
      <c r="AC25" s="39"/>
      <c r="AD25" s="67"/>
    </row>
    <row r="26" s="43" customFormat="1" ht="48" outlineLevel="2" spans="1:30">
      <c r="A26" s="17">
        <v>24</v>
      </c>
      <c r="B26" s="14" t="s">
        <v>54</v>
      </c>
      <c r="C26" s="14"/>
      <c r="D26" s="14"/>
      <c r="E26" s="18" t="s">
        <v>141</v>
      </c>
      <c r="F26" s="19" t="s">
        <v>142</v>
      </c>
      <c r="G26" s="19" t="s">
        <v>88</v>
      </c>
      <c r="H26" s="20"/>
      <c r="I26" s="14"/>
      <c r="J26" s="27"/>
      <c r="K26" s="14"/>
      <c r="L26" s="27"/>
      <c r="M26" s="17"/>
      <c r="N26" s="25"/>
      <c r="O26" s="26"/>
      <c r="P26" s="26"/>
      <c r="Q26" s="17"/>
      <c r="R26" s="17">
        <v>1</v>
      </c>
      <c r="S26" s="34">
        <v>120</v>
      </c>
      <c r="T26" s="34" t="s">
        <v>131</v>
      </c>
      <c r="U26" s="35"/>
      <c r="V26" s="34">
        <v>1440</v>
      </c>
      <c r="W26" s="34">
        <f t="shared" si="0"/>
        <v>3360</v>
      </c>
      <c r="X26" s="25"/>
      <c r="Y26" s="14"/>
      <c r="Z26" s="39"/>
      <c r="AA26" s="73"/>
      <c r="AB26" s="74"/>
      <c r="AC26" s="39"/>
      <c r="AD26" s="67"/>
    </row>
    <row r="27" s="43" customFormat="1" ht="48" outlineLevel="2" spans="1:30">
      <c r="A27" s="17">
        <v>25</v>
      </c>
      <c r="B27" s="14" t="s">
        <v>54</v>
      </c>
      <c r="C27" s="14"/>
      <c r="D27" s="14"/>
      <c r="E27" s="18" t="s">
        <v>143</v>
      </c>
      <c r="F27" s="19" t="s">
        <v>144</v>
      </c>
      <c r="G27" s="19" t="s">
        <v>88</v>
      </c>
      <c r="H27" s="20"/>
      <c r="I27" s="14"/>
      <c r="J27" s="27"/>
      <c r="K27" s="14"/>
      <c r="L27" s="27"/>
      <c r="M27" s="17"/>
      <c r="N27" s="25"/>
      <c r="O27" s="26"/>
      <c r="P27" s="26"/>
      <c r="Q27" s="17"/>
      <c r="R27" s="17">
        <v>1</v>
      </c>
      <c r="S27" s="34">
        <v>220</v>
      </c>
      <c r="T27" s="34" t="s">
        <v>145</v>
      </c>
      <c r="U27" s="35"/>
      <c r="V27" s="34">
        <v>2640</v>
      </c>
      <c r="W27" s="34">
        <f t="shared" si="0"/>
        <v>6160</v>
      </c>
      <c r="X27" s="25"/>
      <c r="Y27" s="14"/>
      <c r="Z27" s="39"/>
      <c r="AA27" s="73"/>
      <c r="AB27" s="74"/>
      <c r="AC27" s="39"/>
      <c r="AD27" s="67"/>
    </row>
    <row r="28" s="43" customFormat="1" ht="36" outlineLevel="2" spans="1:30">
      <c r="A28" s="17">
        <v>26</v>
      </c>
      <c r="B28" s="14" t="s">
        <v>54</v>
      </c>
      <c r="C28" s="14"/>
      <c r="D28" s="14"/>
      <c r="E28" s="18" t="s">
        <v>146</v>
      </c>
      <c r="F28" s="19" t="s">
        <v>147</v>
      </c>
      <c r="G28" s="19" t="s">
        <v>148</v>
      </c>
      <c r="H28" s="20"/>
      <c r="I28" s="14"/>
      <c r="J28" s="27"/>
      <c r="K28" s="14"/>
      <c r="L28" s="27"/>
      <c r="M28" s="17"/>
      <c r="N28" s="25"/>
      <c r="O28" s="26"/>
      <c r="P28" s="26"/>
      <c r="Q28" s="17"/>
      <c r="R28" s="17">
        <v>1</v>
      </c>
      <c r="S28" s="34">
        <v>80.34</v>
      </c>
      <c r="T28" s="34" t="s">
        <v>149</v>
      </c>
      <c r="U28" s="35"/>
      <c r="V28" s="34">
        <v>964.08</v>
      </c>
      <c r="W28" s="34">
        <f t="shared" si="0"/>
        <v>2249.52</v>
      </c>
      <c r="X28" s="25"/>
      <c r="Y28" s="14"/>
      <c r="Z28" s="39"/>
      <c r="AA28" s="73"/>
      <c r="AB28" s="74"/>
      <c r="AC28" s="39"/>
      <c r="AD28" s="67"/>
    </row>
    <row r="29" s="43" customFormat="1" ht="36" outlineLevel="2" spans="1:30">
      <c r="A29" s="17">
        <v>27</v>
      </c>
      <c r="B29" s="14" t="s">
        <v>54</v>
      </c>
      <c r="C29" s="14"/>
      <c r="D29" s="14"/>
      <c r="E29" s="18" t="s">
        <v>150</v>
      </c>
      <c r="F29" s="19" t="s">
        <v>147</v>
      </c>
      <c r="G29" s="69" t="s">
        <v>103</v>
      </c>
      <c r="H29" s="20"/>
      <c r="I29" s="14"/>
      <c r="J29" s="27"/>
      <c r="K29" s="14"/>
      <c r="L29" s="27"/>
      <c r="M29" s="17"/>
      <c r="N29" s="25"/>
      <c r="O29" s="26"/>
      <c r="P29" s="26"/>
      <c r="Q29" s="17"/>
      <c r="R29" s="17">
        <v>1</v>
      </c>
      <c r="S29" s="34">
        <v>200</v>
      </c>
      <c r="T29" s="34" t="s">
        <v>135</v>
      </c>
      <c r="U29" s="35"/>
      <c r="V29" s="34">
        <v>2400</v>
      </c>
      <c r="W29" s="34">
        <f t="shared" si="0"/>
        <v>5600</v>
      </c>
      <c r="X29" s="25"/>
      <c r="Y29" s="14"/>
      <c r="Z29" s="39"/>
      <c r="AA29" s="73"/>
      <c r="AB29" s="74"/>
      <c r="AC29" s="39"/>
      <c r="AD29" s="67"/>
    </row>
    <row r="30" s="43" customFormat="1" ht="36" outlineLevel="2" spans="1:30">
      <c r="A30" s="17">
        <v>28</v>
      </c>
      <c r="B30" s="14" t="s">
        <v>54</v>
      </c>
      <c r="C30" s="14"/>
      <c r="D30" s="14"/>
      <c r="E30" s="18" t="s">
        <v>151</v>
      </c>
      <c r="F30" s="19" t="s">
        <v>152</v>
      </c>
      <c r="G30" s="69" t="s">
        <v>103</v>
      </c>
      <c r="H30" s="20"/>
      <c r="I30" s="14"/>
      <c r="J30" s="27"/>
      <c r="K30" s="14"/>
      <c r="L30" s="27"/>
      <c r="M30" s="17"/>
      <c r="N30" s="25"/>
      <c r="O30" s="26"/>
      <c r="P30" s="26"/>
      <c r="Q30" s="17"/>
      <c r="R30" s="17">
        <v>1</v>
      </c>
      <c r="S30" s="34">
        <v>60</v>
      </c>
      <c r="T30" s="34" t="s">
        <v>104</v>
      </c>
      <c r="U30" s="35"/>
      <c r="V30" s="34">
        <v>720</v>
      </c>
      <c r="W30" s="34">
        <f t="shared" si="0"/>
        <v>1680</v>
      </c>
      <c r="X30" s="25"/>
      <c r="Y30" s="14"/>
      <c r="Z30" s="39"/>
      <c r="AA30" s="73"/>
      <c r="AB30" s="74"/>
      <c r="AC30" s="39"/>
      <c r="AD30" s="67"/>
    </row>
    <row r="31" s="43" customFormat="1" ht="36" outlineLevel="2" spans="1:30">
      <c r="A31" s="17">
        <v>29</v>
      </c>
      <c r="B31" s="14" t="s">
        <v>54</v>
      </c>
      <c r="C31" s="14"/>
      <c r="D31" s="14"/>
      <c r="E31" s="18" t="s">
        <v>153</v>
      </c>
      <c r="F31" s="19" t="s">
        <v>154</v>
      </c>
      <c r="G31" s="69" t="s">
        <v>103</v>
      </c>
      <c r="H31" s="20"/>
      <c r="I31" s="14"/>
      <c r="J31" s="27"/>
      <c r="K31" s="14"/>
      <c r="L31" s="27"/>
      <c r="M31" s="17"/>
      <c r="N31" s="25"/>
      <c r="O31" s="26"/>
      <c r="P31" s="26"/>
      <c r="Q31" s="17"/>
      <c r="R31" s="17">
        <v>1</v>
      </c>
      <c r="S31" s="34">
        <v>150</v>
      </c>
      <c r="T31" s="34" t="s">
        <v>126</v>
      </c>
      <c r="U31" s="35"/>
      <c r="V31" s="34">
        <v>1800</v>
      </c>
      <c r="W31" s="34">
        <f t="shared" si="0"/>
        <v>4200</v>
      </c>
      <c r="X31" s="25"/>
      <c r="Y31" s="14"/>
      <c r="Z31" s="39"/>
      <c r="AA31" s="73"/>
      <c r="AB31" s="74"/>
      <c r="AC31" s="39"/>
      <c r="AD31" s="67"/>
    </row>
    <row r="32" s="43" customFormat="1" ht="36" outlineLevel="2" spans="1:30">
      <c r="A32" s="17">
        <v>30</v>
      </c>
      <c r="B32" s="14" t="s">
        <v>54</v>
      </c>
      <c r="C32" s="14"/>
      <c r="D32" s="14"/>
      <c r="E32" s="18" t="s">
        <v>155</v>
      </c>
      <c r="F32" s="19" t="s">
        <v>156</v>
      </c>
      <c r="G32" s="19" t="s">
        <v>83</v>
      </c>
      <c r="H32" s="20"/>
      <c r="I32" s="14"/>
      <c r="J32" s="27"/>
      <c r="K32" s="14"/>
      <c r="L32" s="27"/>
      <c r="M32" s="17"/>
      <c r="N32" s="25"/>
      <c r="O32" s="26"/>
      <c r="P32" s="26"/>
      <c r="Q32" s="17"/>
      <c r="R32" s="17">
        <v>1</v>
      </c>
      <c r="S32" s="34">
        <v>129</v>
      </c>
      <c r="T32" s="34" t="s">
        <v>157</v>
      </c>
      <c r="U32" s="35"/>
      <c r="V32" s="34">
        <v>1548</v>
      </c>
      <c r="W32" s="34">
        <f t="shared" si="0"/>
        <v>3612</v>
      </c>
      <c r="X32" s="25"/>
      <c r="Y32" s="14"/>
      <c r="Z32" s="39"/>
      <c r="AA32" s="73"/>
      <c r="AB32" s="74"/>
      <c r="AC32" s="39"/>
      <c r="AD32" s="67"/>
    </row>
    <row r="33" s="43" customFormat="1" ht="36" outlineLevel="2" spans="1:30">
      <c r="A33" s="17">
        <v>31</v>
      </c>
      <c r="B33" s="14" t="s">
        <v>54</v>
      </c>
      <c r="C33" s="14"/>
      <c r="D33" s="14"/>
      <c r="E33" s="18" t="s">
        <v>158</v>
      </c>
      <c r="F33" s="19" t="s">
        <v>159</v>
      </c>
      <c r="G33" s="19" t="s">
        <v>83</v>
      </c>
      <c r="H33" s="20"/>
      <c r="I33" s="14"/>
      <c r="J33" s="27"/>
      <c r="K33" s="14"/>
      <c r="L33" s="27"/>
      <c r="M33" s="17"/>
      <c r="N33" s="25"/>
      <c r="O33" s="26"/>
      <c r="P33" s="26"/>
      <c r="Q33" s="17"/>
      <c r="R33" s="17">
        <v>1</v>
      </c>
      <c r="S33" s="34">
        <v>121</v>
      </c>
      <c r="T33" s="34" t="s">
        <v>160</v>
      </c>
      <c r="U33" s="35"/>
      <c r="V33" s="34">
        <v>1452</v>
      </c>
      <c r="W33" s="34">
        <f t="shared" si="0"/>
        <v>3388</v>
      </c>
      <c r="X33" s="25"/>
      <c r="Y33" s="14"/>
      <c r="Z33" s="39"/>
      <c r="AA33" s="73"/>
      <c r="AB33" s="74"/>
      <c r="AC33" s="39"/>
      <c r="AD33" s="67"/>
    </row>
    <row r="34" s="43" customFormat="1" ht="36" outlineLevel="2" spans="1:30">
      <c r="A34" s="17">
        <v>32</v>
      </c>
      <c r="B34" s="14" t="s">
        <v>54</v>
      </c>
      <c r="C34" s="14"/>
      <c r="D34" s="14"/>
      <c r="E34" s="18" t="s">
        <v>161</v>
      </c>
      <c r="F34" s="19" t="s">
        <v>162</v>
      </c>
      <c r="G34" s="19" t="s">
        <v>83</v>
      </c>
      <c r="H34" s="20"/>
      <c r="I34" s="14"/>
      <c r="J34" s="27"/>
      <c r="K34" s="14"/>
      <c r="L34" s="27"/>
      <c r="M34" s="17"/>
      <c r="N34" s="25"/>
      <c r="O34" s="26"/>
      <c r="P34" s="26"/>
      <c r="Q34" s="17"/>
      <c r="R34" s="17">
        <v>1</v>
      </c>
      <c r="S34" s="34">
        <v>195</v>
      </c>
      <c r="T34" s="34" t="s">
        <v>163</v>
      </c>
      <c r="U34" s="35"/>
      <c r="V34" s="34">
        <v>2340</v>
      </c>
      <c r="W34" s="34">
        <f t="shared" si="0"/>
        <v>5460</v>
      </c>
      <c r="X34" s="25"/>
      <c r="Y34" s="14"/>
      <c r="Z34" s="39"/>
      <c r="AA34" s="73"/>
      <c r="AB34" s="74"/>
      <c r="AC34" s="39"/>
      <c r="AD34" s="67"/>
    </row>
    <row r="35" s="43" customFormat="1" ht="36" outlineLevel="2" spans="1:30">
      <c r="A35" s="17">
        <v>33</v>
      </c>
      <c r="B35" s="14" t="s">
        <v>54</v>
      </c>
      <c r="C35" s="14"/>
      <c r="D35" s="14"/>
      <c r="E35" s="18" t="s">
        <v>164</v>
      </c>
      <c r="F35" s="19" t="s">
        <v>142</v>
      </c>
      <c r="G35" s="19" t="s">
        <v>83</v>
      </c>
      <c r="H35" s="20"/>
      <c r="I35" s="14"/>
      <c r="J35" s="27"/>
      <c r="K35" s="14"/>
      <c r="L35" s="27"/>
      <c r="M35" s="17"/>
      <c r="N35" s="25"/>
      <c r="O35" s="26"/>
      <c r="P35" s="26"/>
      <c r="Q35" s="17"/>
      <c r="R35" s="17">
        <v>1</v>
      </c>
      <c r="S35" s="34">
        <v>310</v>
      </c>
      <c r="T35" s="34" t="s">
        <v>165</v>
      </c>
      <c r="U35" s="35"/>
      <c r="V35" s="34">
        <v>3720</v>
      </c>
      <c r="W35" s="34">
        <f t="shared" si="0"/>
        <v>8680</v>
      </c>
      <c r="X35" s="25"/>
      <c r="Y35" s="14"/>
      <c r="Z35" s="39"/>
      <c r="AA35" s="73"/>
      <c r="AB35" s="74"/>
      <c r="AC35" s="39"/>
      <c r="AD35" s="67"/>
    </row>
    <row r="36" s="43" customFormat="1" ht="36" outlineLevel="2" spans="1:30">
      <c r="A36" s="17">
        <v>34</v>
      </c>
      <c r="B36" s="14" t="s">
        <v>54</v>
      </c>
      <c r="C36" s="14"/>
      <c r="D36" s="14"/>
      <c r="E36" s="18" t="s">
        <v>166</v>
      </c>
      <c r="F36" s="19" t="s">
        <v>167</v>
      </c>
      <c r="G36" s="19" t="s">
        <v>83</v>
      </c>
      <c r="H36" s="20"/>
      <c r="I36" s="14"/>
      <c r="J36" s="27"/>
      <c r="K36" s="14"/>
      <c r="L36" s="27"/>
      <c r="M36" s="17"/>
      <c r="N36" s="25"/>
      <c r="O36" s="26"/>
      <c r="P36" s="26"/>
      <c r="Q36" s="17"/>
      <c r="R36" s="17">
        <v>1</v>
      </c>
      <c r="S36" s="34">
        <v>185</v>
      </c>
      <c r="T36" s="34" t="s">
        <v>168</v>
      </c>
      <c r="U36" s="35"/>
      <c r="V36" s="34">
        <v>2220</v>
      </c>
      <c r="W36" s="34">
        <f t="shared" si="0"/>
        <v>5180</v>
      </c>
      <c r="X36" s="25"/>
      <c r="Y36" s="14"/>
      <c r="Z36" s="39"/>
      <c r="AA36" s="73"/>
      <c r="AB36" s="74"/>
      <c r="AC36" s="39"/>
      <c r="AD36" s="67"/>
    </row>
    <row r="37" s="43" customFormat="1" ht="36" outlineLevel="2" spans="1:30">
      <c r="A37" s="17">
        <v>35</v>
      </c>
      <c r="B37" s="14" t="s">
        <v>54</v>
      </c>
      <c r="C37" s="14"/>
      <c r="D37" s="14"/>
      <c r="E37" s="18" t="s">
        <v>169</v>
      </c>
      <c r="F37" s="19" t="s">
        <v>170</v>
      </c>
      <c r="G37" s="19" t="s">
        <v>171</v>
      </c>
      <c r="H37" s="20"/>
      <c r="I37" s="14"/>
      <c r="J37" s="27"/>
      <c r="K37" s="14"/>
      <c r="L37" s="27"/>
      <c r="M37" s="17"/>
      <c r="N37" s="25"/>
      <c r="O37" s="26"/>
      <c r="P37" s="26"/>
      <c r="Q37" s="17"/>
      <c r="R37" s="17">
        <v>1</v>
      </c>
      <c r="S37" s="34">
        <v>80</v>
      </c>
      <c r="T37" s="34" t="s">
        <v>172</v>
      </c>
      <c r="U37" s="35"/>
      <c r="V37" s="34">
        <v>960</v>
      </c>
      <c r="W37" s="34">
        <f t="shared" si="0"/>
        <v>2240</v>
      </c>
      <c r="X37" s="25"/>
      <c r="Y37" s="14"/>
      <c r="Z37" s="39"/>
      <c r="AA37" s="73"/>
      <c r="AB37" s="74"/>
      <c r="AC37" s="39"/>
      <c r="AD37" s="67"/>
    </row>
    <row r="38" s="43" customFormat="1" ht="48" outlineLevel="2" spans="1:30">
      <c r="A38" s="17">
        <v>36</v>
      </c>
      <c r="B38" s="14" t="s">
        <v>54</v>
      </c>
      <c r="C38" s="14"/>
      <c r="D38" s="14"/>
      <c r="E38" s="18" t="s">
        <v>173</v>
      </c>
      <c r="F38" s="19" t="s">
        <v>174</v>
      </c>
      <c r="G38" s="19" t="s">
        <v>175</v>
      </c>
      <c r="H38" s="20"/>
      <c r="I38" s="14"/>
      <c r="J38" s="27"/>
      <c r="K38" s="14"/>
      <c r="L38" s="27"/>
      <c r="M38" s="17"/>
      <c r="N38" s="25"/>
      <c r="O38" s="26"/>
      <c r="P38" s="26"/>
      <c r="Q38" s="17"/>
      <c r="R38" s="17">
        <v>1</v>
      </c>
      <c r="S38" s="34">
        <v>400</v>
      </c>
      <c r="T38" s="34" t="s">
        <v>176</v>
      </c>
      <c r="U38" s="35"/>
      <c r="V38" s="34">
        <v>4800</v>
      </c>
      <c r="W38" s="34">
        <f t="shared" si="0"/>
        <v>11200</v>
      </c>
      <c r="X38" s="25"/>
      <c r="Y38" s="14"/>
      <c r="Z38" s="39"/>
      <c r="AA38" s="73"/>
      <c r="AB38" s="74"/>
      <c r="AC38" s="39"/>
      <c r="AD38" s="67"/>
    </row>
    <row r="39" s="43" customFormat="1" ht="48" outlineLevel="2" spans="1:30">
      <c r="A39" s="17">
        <v>37</v>
      </c>
      <c r="B39" s="14" t="s">
        <v>54</v>
      </c>
      <c r="C39" s="14"/>
      <c r="D39" s="14"/>
      <c r="E39" s="18" t="s">
        <v>177</v>
      </c>
      <c r="F39" s="19" t="s">
        <v>178</v>
      </c>
      <c r="G39" s="19" t="s">
        <v>88</v>
      </c>
      <c r="H39" s="20"/>
      <c r="I39" s="14"/>
      <c r="J39" s="27"/>
      <c r="K39" s="14"/>
      <c r="L39" s="27"/>
      <c r="M39" s="17"/>
      <c r="N39" s="25"/>
      <c r="O39" s="26"/>
      <c r="P39" s="26"/>
      <c r="Q39" s="17"/>
      <c r="R39" s="17">
        <v>1</v>
      </c>
      <c r="S39" s="34">
        <v>67</v>
      </c>
      <c r="T39" s="34" t="s">
        <v>179</v>
      </c>
      <c r="U39" s="35"/>
      <c r="V39" s="34">
        <v>804</v>
      </c>
      <c r="W39" s="34">
        <f t="shared" si="0"/>
        <v>1876</v>
      </c>
      <c r="X39" s="25"/>
      <c r="Y39" s="14"/>
      <c r="Z39" s="39"/>
      <c r="AA39" s="73"/>
      <c r="AB39" s="74"/>
      <c r="AC39" s="39"/>
      <c r="AD39" s="67"/>
    </row>
    <row r="40" s="43" customFormat="1" ht="36" outlineLevel="2" spans="1:30">
      <c r="A40" s="17">
        <v>38</v>
      </c>
      <c r="B40" s="14" t="s">
        <v>54</v>
      </c>
      <c r="C40" s="14"/>
      <c r="D40" s="14"/>
      <c r="E40" s="18" t="s">
        <v>180</v>
      </c>
      <c r="F40" s="19" t="s">
        <v>178</v>
      </c>
      <c r="G40" s="19" t="s">
        <v>83</v>
      </c>
      <c r="H40" s="20"/>
      <c r="I40" s="14"/>
      <c r="J40" s="27"/>
      <c r="K40" s="14"/>
      <c r="L40" s="27"/>
      <c r="M40" s="17"/>
      <c r="N40" s="25"/>
      <c r="O40" s="26"/>
      <c r="P40" s="26"/>
      <c r="Q40" s="17"/>
      <c r="R40" s="17">
        <v>1</v>
      </c>
      <c r="S40" s="34">
        <v>477.2</v>
      </c>
      <c r="T40" s="34" t="s">
        <v>181</v>
      </c>
      <c r="U40" s="35"/>
      <c r="V40" s="34">
        <v>5726.4</v>
      </c>
      <c r="W40" s="34">
        <f t="shared" si="0"/>
        <v>13361.6</v>
      </c>
      <c r="X40" s="25"/>
      <c r="Y40" s="14"/>
      <c r="Z40" s="39"/>
      <c r="AA40" s="73"/>
      <c r="AB40" s="74"/>
      <c r="AC40" s="39"/>
      <c r="AD40" s="67"/>
    </row>
    <row r="41" s="43" customFormat="1" ht="36" outlineLevel="2" spans="1:30">
      <c r="A41" s="17">
        <v>39</v>
      </c>
      <c r="B41" s="14" t="s">
        <v>54</v>
      </c>
      <c r="C41" s="14"/>
      <c r="D41" s="14"/>
      <c r="E41" s="18" t="s">
        <v>182</v>
      </c>
      <c r="F41" s="19" t="s">
        <v>87</v>
      </c>
      <c r="G41" s="19" t="s">
        <v>103</v>
      </c>
      <c r="H41" s="20"/>
      <c r="I41" s="14"/>
      <c r="J41" s="27"/>
      <c r="K41" s="14"/>
      <c r="L41" s="27"/>
      <c r="M41" s="17"/>
      <c r="N41" s="25"/>
      <c r="O41" s="26"/>
      <c r="P41" s="26"/>
      <c r="Q41" s="17"/>
      <c r="R41" s="17">
        <v>1</v>
      </c>
      <c r="S41" s="34">
        <v>21</v>
      </c>
      <c r="T41" s="34" t="s">
        <v>183</v>
      </c>
      <c r="U41" s="35"/>
      <c r="V41" s="34">
        <v>252</v>
      </c>
      <c r="W41" s="34">
        <f t="shared" si="0"/>
        <v>588</v>
      </c>
      <c r="X41" s="25"/>
      <c r="Y41" s="14"/>
      <c r="Z41" s="39"/>
      <c r="AA41" s="73"/>
      <c r="AB41" s="74"/>
      <c r="AC41" s="39"/>
      <c r="AD41" s="67"/>
    </row>
    <row r="42" s="43" customFormat="1" ht="36" outlineLevel="2" spans="1:30">
      <c r="A42" s="17">
        <v>40</v>
      </c>
      <c r="B42" s="14" t="s">
        <v>54</v>
      </c>
      <c r="C42" s="14"/>
      <c r="D42" s="14"/>
      <c r="E42" s="18" t="s">
        <v>184</v>
      </c>
      <c r="F42" s="19" t="s">
        <v>87</v>
      </c>
      <c r="G42" s="19" t="s">
        <v>107</v>
      </c>
      <c r="H42" s="20"/>
      <c r="I42" s="14"/>
      <c r="J42" s="27"/>
      <c r="K42" s="14"/>
      <c r="L42" s="27"/>
      <c r="M42" s="17"/>
      <c r="N42" s="25"/>
      <c r="O42" s="26"/>
      <c r="P42" s="26"/>
      <c r="Q42" s="17"/>
      <c r="R42" s="17">
        <v>1</v>
      </c>
      <c r="S42" s="34">
        <v>16</v>
      </c>
      <c r="T42" s="34" t="s">
        <v>185</v>
      </c>
      <c r="U42" s="35"/>
      <c r="V42" s="34">
        <v>192</v>
      </c>
      <c r="W42" s="34">
        <f t="shared" si="0"/>
        <v>448</v>
      </c>
      <c r="X42" s="25"/>
      <c r="Y42" s="14"/>
      <c r="Z42" s="75"/>
      <c r="AA42" s="76"/>
      <c r="AB42" s="77"/>
      <c r="AC42" s="75"/>
      <c r="AD42" s="68"/>
    </row>
    <row r="43" s="43" customFormat="1" ht="36" outlineLevel="2" spans="1:30">
      <c r="A43" s="17">
        <v>41</v>
      </c>
      <c r="B43" s="14" t="s">
        <v>54</v>
      </c>
      <c r="C43" s="14"/>
      <c r="D43" s="14"/>
      <c r="E43" s="18" t="s">
        <v>186</v>
      </c>
      <c r="F43" s="19" t="s">
        <v>187</v>
      </c>
      <c r="G43" s="19" t="s">
        <v>107</v>
      </c>
      <c r="H43" s="20"/>
      <c r="I43" s="14"/>
      <c r="J43" s="27"/>
      <c r="K43" s="14"/>
      <c r="L43" s="27"/>
      <c r="M43" s="17"/>
      <c r="N43" s="25"/>
      <c r="O43" s="26"/>
      <c r="P43" s="26"/>
      <c r="Q43" s="17"/>
      <c r="R43" s="17">
        <v>1</v>
      </c>
      <c r="S43" s="34">
        <v>120</v>
      </c>
      <c r="T43" s="34" t="s">
        <v>131</v>
      </c>
      <c r="U43" s="35"/>
      <c r="V43" s="34">
        <v>1440</v>
      </c>
      <c r="W43" s="34">
        <f t="shared" si="0"/>
        <v>3360</v>
      </c>
      <c r="X43" s="25"/>
      <c r="Y43" s="14"/>
      <c r="Z43" s="14" t="s">
        <v>188</v>
      </c>
      <c r="AA43" s="78">
        <v>1440</v>
      </c>
      <c r="AB43" s="14" t="s">
        <v>189</v>
      </c>
      <c r="AC43" s="14">
        <v>398555788</v>
      </c>
      <c r="AD43" s="54"/>
    </row>
    <row r="44" s="43" customFormat="1" ht="33.75" outlineLevel="1" spans="1:30">
      <c r="A44" s="53"/>
      <c r="B44" s="57" t="s">
        <v>190</v>
      </c>
      <c r="C44" s="54"/>
      <c r="D44" s="54"/>
      <c r="E44" s="53"/>
      <c r="F44" s="58"/>
      <c r="G44" s="58"/>
      <c r="H44" s="54"/>
      <c r="I44" s="54"/>
      <c r="J44" s="56"/>
      <c r="K44" s="58"/>
      <c r="L44" s="53"/>
      <c r="M44" s="53"/>
      <c r="N44" s="61"/>
      <c r="O44" s="62"/>
      <c r="P44" s="62"/>
      <c r="Q44" s="56"/>
      <c r="R44" s="65">
        <f>SUM(R3:R43)</f>
        <v>41</v>
      </c>
      <c r="S44" s="61">
        <f>SUM(S3:S43)</f>
        <v>6829.96</v>
      </c>
      <c r="T44" s="61">
        <f>SUM(T3:T43)</f>
        <v>40156.8</v>
      </c>
      <c r="U44" s="61">
        <f>SUM(U3:U43)</f>
        <v>25.2</v>
      </c>
      <c r="V44" s="61">
        <f>SUM(V3:V43)</f>
        <v>81959.52</v>
      </c>
      <c r="W44" s="61">
        <f>SUM(W3:W43)</f>
        <v>191238.88</v>
      </c>
      <c r="X44" s="61"/>
      <c r="Y44" s="54">
        <f>SUBTOTAL(9,Y3:Y15)</f>
        <v>3</v>
      </c>
      <c r="Z44" s="54"/>
      <c r="AA44" s="54"/>
      <c r="AB44" s="54"/>
      <c r="AC44" s="54"/>
      <c r="AD44" s="54"/>
    </row>
    <row r="45" s="51" customFormat="1" ht="33.75" customHeight="1" spans="1:30">
      <c r="A45" s="53"/>
      <c r="B45" s="57" t="s">
        <v>191</v>
      </c>
      <c r="C45" s="54"/>
      <c r="D45" s="54"/>
      <c r="E45" s="54"/>
      <c r="F45" s="70"/>
      <c r="G45" s="56"/>
      <c r="H45" s="54"/>
      <c r="I45" s="54"/>
      <c r="J45" s="56"/>
      <c r="K45" s="56"/>
      <c r="L45" s="53"/>
      <c r="M45" s="53"/>
      <c r="N45" s="61"/>
      <c r="O45" s="62"/>
      <c r="P45" s="62"/>
      <c r="Q45" s="53"/>
      <c r="R45" s="65">
        <v>41</v>
      </c>
      <c r="S45" s="61">
        <v>6829.96</v>
      </c>
      <c r="T45" s="61">
        <v>40156.8</v>
      </c>
      <c r="U45" s="61"/>
      <c r="V45" s="61">
        <v>81959.52</v>
      </c>
      <c r="W45" s="61">
        <v>191238.88</v>
      </c>
      <c r="X45" s="61"/>
      <c r="Y45" s="54">
        <f>SUBTOTAL(9,Y3:Y44)</f>
        <v>3</v>
      </c>
      <c r="Z45" s="54"/>
      <c r="AA45" s="54"/>
      <c r="AB45" s="54"/>
      <c r="AC45" s="54"/>
      <c r="AD45" s="79"/>
    </row>
  </sheetData>
  <autoFilter ref="A2:AD44">
    <extLst/>
  </autoFilter>
  <mergeCells count="6">
    <mergeCell ref="A1:AD1"/>
    <mergeCell ref="Z3:Z42"/>
    <mergeCell ref="AA3:AA42"/>
    <mergeCell ref="AB3:AB42"/>
    <mergeCell ref="AC3:AC42"/>
    <mergeCell ref="AD3:AD42"/>
  </mergeCells>
  <printOptions horizontalCentered="1"/>
  <pageMargins left="0.156944444444444" right="0.156944444444444" top="0.389583333333333" bottom="0.389583333333333" header="0.507638888888889" footer="0.118055555555556"/>
  <pageSetup paperSize="9" scale="95" orientation="landscape" horizontalDpi="600" verticalDpi="300"/>
  <headerFooter alignWithMargins="0" scaleWithDoc="0"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"/>
  <sheetViews>
    <sheetView workbookViewId="0">
      <pane ySplit="2" topLeftCell="A3" activePane="bottomLeft" state="frozen"/>
      <selection/>
      <selection pane="bottomLeft" activeCell="AC3" sqref="AC3:AC7"/>
    </sheetView>
  </sheetViews>
  <sheetFormatPr defaultColWidth="14.75" defaultRowHeight="12"/>
  <cols>
    <col min="1" max="1" width="4" style="45" customWidth="1"/>
    <col min="2" max="2" width="8.125" style="43" customWidth="1"/>
    <col min="3" max="3" width="5" style="43" hidden="1" customWidth="1"/>
    <col min="4" max="4" width="10.625" style="43" hidden="1" customWidth="1"/>
    <col min="5" max="5" width="8.875" style="43" customWidth="1"/>
    <col min="6" max="6" width="8.5" style="46" customWidth="1"/>
    <col min="7" max="7" width="10.5" style="46" customWidth="1"/>
    <col min="8" max="9" width="8.25" style="46" hidden="1" customWidth="1"/>
    <col min="10" max="10" width="7.625" style="46" hidden="1" customWidth="1"/>
    <col min="11" max="11" width="7.75" style="46" hidden="1" customWidth="1"/>
    <col min="12" max="12" width="8.5" style="45" hidden="1" customWidth="1"/>
    <col min="13" max="13" width="8.375" style="47" hidden="1" customWidth="1"/>
    <col min="14" max="14" width="8.125" style="48" hidden="1" customWidth="1"/>
    <col min="15" max="15" width="9.125" style="49" hidden="1" customWidth="1"/>
    <col min="16" max="16" width="9.25" style="49" hidden="1" customWidth="1"/>
    <col min="17" max="17" width="2.25" style="45" hidden="1" customWidth="1"/>
    <col min="18" max="18" width="5.25" style="50" customWidth="1"/>
    <col min="19" max="19" width="8" style="48" customWidth="1"/>
    <col min="20" max="20" width="9" style="48" customWidth="1"/>
    <col min="21" max="21" width="7.125" style="48" hidden="1" customWidth="1"/>
    <col min="22" max="22" width="9.375" style="48" customWidth="1"/>
    <col min="23" max="23" width="9.75" style="48" customWidth="1"/>
    <col min="24" max="24" width="7.125" style="48" hidden="1" customWidth="1"/>
    <col min="25" max="25" width="5.5" style="51" hidden="1" customWidth="1"/>
    <col min="26" max="26" width="9" style="51" customWidth="1"/>
    <col min="27" max="27" width="7.875" style="51" customWidth="1"/>
    <col min="28" max="28" width="11.75" style="51" customWidth="1"/>
    <col min="29" max="29" width="10.125" style="51" customWidth="1"/>
    <col min="30" max="30" width="7.25" style="51" customWidth="1"/>
    <col min="31" max="16384" width="14.75" style="51"/>
  </cols>
  <sheetData>
    <row r="1" s="42" customFormat="1" ht="18.75" spans="1:30">
      <c r="A1" s="52" t="s">
        <v>192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ht="33" customHeight="1" spans="1:30">
      <c r="A2" s="53" t="s">
        <v>26</v>
      </c>
      <c r="B2" s="54" t="s">
        <v>27</v>
      </c>
      <c r="C2" s="54" t="s">
        <v>28</v>
      </c>
      <c r="D2" s="54" t="s">
        <v>29</v>
      </c>
      <c r="E2" s="53" t="s">
        <v>30</v>
      </c>
      <c r="F2" s="55" t="s">
        <v>31</v>
      </c>
      <c r="G2" s="55" t="s">
        <v>32</v>
      </c>
      <c r="H2" s="56" t="s">
        <v>33</v>
      </c>
      <c r="I2" s="56" t="s">
        <v>34</v>
      </c>
      <c r="J2" s="56" t="s">
        <v>35</v>
      </c>
      <c r="K2" s="56" t="s">
        <v>36</v>
      </c>
      <c r="L2" s="53" t="s">
        <v>30</v>
      </c>
      <c r="M2" s="58" t="s">
        <v>37</v>
      </c>
      <c r="N2" s="61" t="s">
        <v>38</v>
      </c>
      <c r="O2" s="62" t="s">
        <v>39</v>
      </c>
      <c r="P2" s="62" t="s">
        <v>40</v>
      </c>
      <c r="Q2" s="53" t="s">
        <v>41</v>
      </c>
      <c r="R2" s="64" t="s">
        <v>42</v>
      </c>
      <c r="S2" s="31" t="s">
        <v>5</v>
      </c>
      <c r="T2" s="61" t="s">
        <v>43</v>
      </c>
      <c r="U2" s="61" t="s">
        <v>44</v>
      </c>
      <c r="V2" s="32" t="s">
        <v>45</v>
      </c>
      <c r="W2" s="32" t="s">
        <v>46</v>
      </c>
      <c r="X2" s="61" t="s">
        <v>47</v>
      </c>
      <c r="Y2" s="54" t="s">
        <v>48</v>
      </c>
      <c r="Z2" s="23" t="s">
        <v>49</v>
      </c>
      <c r="AA2" s="23" t="s">
        <v>50</v>
      </c>
      <c r="AB2" s="23" t="s">
        <v>51</v>
      </c>
      <c r="AC2" s="23" t="s">
        <v>52</v>
      </c>
      <c r="AD2" s="23" t="s">
        <v>53</v>
      </c>
    </row>
    <row r="3" s="43" customFormat="1" ht="72" outlineLevel="2" spans="1:30">
      <c r="A3" s="17">
        <v>1</v>
      </c>
      <c r="B3" s="14" t="s">
        <v>54</v>
      </c>
      <c r="C3" s="14"/>
      <c r="D3" s="14"/>
      <c r="E3" s="18" t="s">
        <v>193</v>
      </c>
      <c r="F3" s="19" t="s">
        <v>194</v>
      </c>
      <c r="G3" s="19" t="s">
        <v>113</v>
      </c>
      <c r="H3" s="20"/>
      <c r="I3" s="14"/>
      <c r="J3" s="27"/>
      <c r="K3" s="14"/>
      <c r="L3" s="27"/>
      <c r="M3" s="17"/>
      <c r="N3" s="25"/>
      <c r="O3" s="26"/>
      <c r="P3" s="26"/>
      <c r="Q3" s="17"/>
      <c r="R3" s="17">
        <v>1</v>
      </c>
      <c r="S3" s="34">
        <v>6.3</v>
      </c>
      <c r="T3" s="34">
        <v>176.4</v>
      </c>
      <c r="U3" s="35"/>
      <c r="V3" s="34">
        <v>52.92</v>
      </c>
      <c r="W3" s="34">
        <f t="shared" ref="W3:W7" si="0">T3-V3</f>
        <v>123.48</v>
      </c>
      <c r="X3" s="34">
        <f t="shared" ref="X3:X7" si="1">U3-W3</f>
        <v>-123.48</v>
      </c>
      <c r="Y3" s="54">
        <v>1</v>
      </c>
      <c r="Z3" s="66" t="s">
        <v>65</v>
      </c>
      <c r="AA3" s="66">
        <v>144734.15</v>
      </c>
      <c r="AB3" s="66" t="s">
        <v>66</v>
      </c>
      <c r="AC3" s="66">
        <v>482683373</v>
      </c>
      <c r="AD3" s="66" t="s">
        <v>195</v>
      </c>
    </row>
    <row r="4" s="43" customFormat="1" ht="72" outlineLevel="2" spans="1:30">
      <c r="A4" s="17">
        <v>2</v>
      </c>
      <c r="B4" s="14" t="s">
        <v>54</v>
      </c>
      <c r="C4" s="14"/>
      <c r="D4" s="14"/>
      <c r="E4" s="18" t="s">
        <v>196</v>
      </c>
      <c r="F4" s="19" t="s">
        <v>197</v>
      </c>
      <c r="G4" s="19" t="s">
        <v>198</v>
      </c>
      <c r="H4" s="20"/>
      <c r="I4" s="14"/>
      <c r="J4" s="27"/>
      <c r="K4" s="14"/>
      <c r="L4" s="27"/>
      <c r="M4" s="17"/>
      <c r="N4" s="25"/>
      <c r="O4" s="26"/>
      <c r="P4" s="26"/>
      <c r="Q4" s="17"/>
      <c r="R4" s="17">
        <v>1</v>
      </c>
      <c r="S4" s="34">
        <v>575.09</v>
      </c>
      <c r="T4" s="34">
        <v>16102.52</v>
      </c>
      <c r="U4" s="35"/>
      <c r="V4" s="34">
        <v>4830.76</v>
      </c>
      <c r="W4" s="34">
        <f t="shared" si="0"/>
        <v>11271.76</v>
      </c>
      <c r="X4" s="34">
        <f t="shared" si="1"/>
        <v>-11271.76</v>
      </c>
      <c r="Y4" s="54">
        <v>1</v>
      </c>
      <c r="Z4" s="67"/>
      <c r="AA4" s="67"/>
      <c r="AB4" s="67"/>
      <c r="AC4" s="67"/>
      <c r="AD4" s="67"/>
    </row>
    <row r="5" s="43" customFormat="1" ht="60" outlineLevel="2" spans="1:30">
      <c r="A5" s="17">
        <v>3</v>
      </c>
      <c r="B5" s="14" t="s">
        <v>54</v>
      </c>
      <c r="C5" s="14"/>
      <c r="D5" s="14"/>
      <c r="E5" s="18" t="s">
        <v>199</v>
      </c>
      <c r="F5" s="19" t="s">
        <v>200</v>
      </c>
      <c r="G5" s="19" t="s">
        <v>83</v>
      </c>
      <c r="H5" s="20"/>
      <c r="I5" s="14"/>
      <c r="J5" s="27"/>
      <c r="K5" s="14"/>
      <c r="L5" s="27"/>
      <c r="M5" s="17"/>
      <c r="N5" s="25"/>
      <c r="O5" s="26"/>
      <c r="P5" s="26"/>
      <c r="Q5" s="17"/>
      <c r="R5" s="17">
        <v>1</v>
      </c>
      <c r="S5" s="34">
        <v>150.45</v>
      </c>
      <c r="T5" s="34">
        <v>4212.6</v>
      </c>
      <c r="U5" s="35"/>
      <c r="V5" s="34">
        <v>1263.78</v>
      </c>
      <c r="W5" s="34">
        <f t="shared" si="0"/>
        <v>2948.82</v>
      </c>
      <c r="X5" s="34">
        <f t="shared" si="1"/>
        <v>-2948.82</v>
      </c>
      <c r="Y5" s="54"/>
      <c r="Z5" s="67"/>
      <c r="AA5" s="67"/>
      <c r="AB5" s="67"/>
      <c r="AC5" s="67"/>
      <c r="AD5" s="67"/>
    </row>
    <row r="6" s="43" customFormat="1" ht="36" outlineLevel="2" spans="1:30">
      <c r="A6" s="17">
        <v>4</v>
      </c>
      <c r="B6" s="14" t="s">
        <v>54</v>
      </c>
      <c r="C6" s="14"/>
      <c r="D6" s="14"/>
      <c r="E6" s="18" t="s">
        <v>201</v>
      </c>
      <c r="F6" s="19" t="s">
        <v>202</v>
      </c>
      <c r="G6" s="19" t="s">
        <v>107</v>
      </c>
      <c r="H6" s="20"/>
      <c r="I6" s="14"/>
      <c r="J6" s="27"/>
      <c r="K6" s="14"/>
      <c r="L6" s="27"/>
      <c r="M6" s="17"/>
      <c r="N6" s="25"/>
      <c r="O6" s="26"/>
      <c r="P6" s="26"/>
      <c r="Q6" s="17"/>
      <c r="R6" s="17">
        <v>1</v>
      </c>
      <c r="S6" s="34">
        <v>44</v>
      </c>
      <c r="T6" s="34">
        <v>1232</v>
      </c>
      <c r="U6" s="35"/>
      <c r="V6" s="34">
        <v>369.6</v>
      </c>
      <c r="W6" s="34">
        <f t="shared" si="0"/>
        <v>862.4</v>
      </c>
      <c r="X6" s="34">
        <f t="shared" si="1"/>
        <v>-862.4</v>
      </c>
      <c r="Y6" s="54"/>
      <c r="Z6" s="67"/>
      <c r="AA6" s="67"/>
      <c r="AB6" s="67"/>
      <c r="AC6" s="67"/>
      <c r="AD6" s="67"/>
    </row>
    <row r="7" s="43" customFormat="1" ht="72" outlineLevel="2" spans="1:30">
      <c r="A7" s="17">
        <v>5</v>
      </c>
      <c r="B7" s="14" t="s">
        <v>54</v>
      </c>
      <c r="C7" s="14"/>
      <c r="D7" s="14"/>
      <c r="E7" s="18" t="s">
        <v>203</v>
      </c>
      <c r="F7" s="19" t="s">
        <v>204</v>
      </c>
      <c r="G7" s="19" t="s">
        <v>205</v>
      </c>
      <c r="H7" s="20"/>
      <c r="I7" s="14"/>
      <c r="J7" s="27"/>
      <c r="K7" s="14"/>
      <c r="L7" s="27"/>
      <c r="M7" s="17"/>
      <c r="N7" s="25"/>
      <c r="O7" s="26"/>
      <c r="P7" s="26"/>
      <c r="Q7" s="17"/>
      <c r="R7" s="17">
        <v>1</v>
      </c>
      <c r="S7" s="34">
        <v>633.72</v>
      </c>
      <c r="T7" s="34">
        <v>17744.16</v>
      </c>
      <c r="U7" s="35"/>
      <c r="V7" s="34">
        <v>5323.25</v>
      </c>
      <c r="W7" s="34">
        <f t="shared" si="0"/>
        <v>12420.91</v>
      </c>
      <c r="X7" s="34">
        <f t="shared" si="1"/>
        <v>-12420.91</v>
      </c>
      <c r="Y7" s="54"/>
      <c r="Z7" s="68"/>
      <c r="AA7" s="68"/>
      <c r="AB7" s="68"/>
      <c r="AC7" s="68"/>
      <c r="AD7" s="68"/>
    </row>
    <row r="8" s="43" customFormat="1" ht="22.5" outlineLevel="1" spans="1:30">
      <c r="A8" s="53"/>
      <c r="B8" s="57" t="s">
        <v>206</v>
      </c>
      <c r="C8" s="54"/>
      <c r="D8" s="54"/>
      <c r="E8" s="53"/>
      <c r="F8" s="58"/>
      <c r="G8" s="58"/>
      <c r="H8" s="54"/>
      <c r="I8" s="54"/>
      <c r="J8" s="58"/>
      <c r="K8" s="54"/>
      <c r="L8" s="53"/>
      <c r="M8" s="53"/>
      <c r="N8" s="61"/>
      <c r="O8" s="62"/>
      <c r="P8" s="62"/>
      <c r="Q8" s="58"/>
      <c r="R8" s="65">
        <f>SUM(R3:R7)</f>
        <v>5</v>
      </c>
      <c r="S8" s="61">
        <f>SUM(S3:S7)</f>
        <v>1409.56</v>
      </c>
      <c r="T8" s="61">
        <f>SUM(T3:T7)</f>
        <v>39467.68</v>
      </c>
      <c r="U8" s="61"/>
      <c r="V8" s="61">
        <f>SUM(V3:V7)</f>
        <v>11840.31</v>
      </c>
      <c r="W8" s="61">
        <f>SUM(W3:W7)</f>
        <v>27627.37</v>
      </c>
      <c r="X8" s="61"/>
      <c r="Y8" s="54"/>
      <c r="Z8" s="54"/>
      <c r="AA8" s="54"/>
      <c r="AB8" s="54"/>
      <c r="AC8" s="54"/>
      <c r="AD8" s="54"/>
    </row>
    <row r="9" s="44" customFormat="1" ht="22.5" customHeight="1" spans="1:30">
      <c r="A9" s="53"/>
      <c r="B9" s="57" t="s">
        <v>191</v>
      </c>
      <c r="C9" s="54"/>
      <c r="D9" s="54"/>
      <c r="E9" s="59"/>
      <c r="F9" s="60"/>
      <c r="G9" s="58"/>
      <c r="H9" s="60"/>
      <c r="I9" s="60"/>
      <c r="J9" s="63"/>
      <c r="K9" s="54"/>
      <c r="L9" s="53"/>
      <c r="M9" s="53"/>
      <c r="N9" s="61"/>
      <c r="O9" s="62"/>
      <c r="P9" s="62"/>
      <c r="Q9" s="53"/>
      <c r="R9" s="65">
        <v>5</v>
      </c>
      <c r="S9" s="61">
        <v>1409.56</v>
      </c>
      <c r="T9" s="61">
        <v>39467.68</v>
      </c>
      <c r="U9" s="61"/>
      <c r="V9" s="61">
        <v>11840.31</v>
      </c>
      <c r="W9" s="61">
        <v>27627.37</v>
      </c>
      <c r="X9" s="61"/>
      <c r="Y9" s="54">
        <f>SUBTOTAL(9,Y3:Y8)</f>
        <v>2</v>
      </c>
      <c r="Z9" s="54"/>
      <c r="AA9" s="54"/>
      <c r="AB9" s="54"/>
      <c r="AC9" s="54"/>
      <c r="AD9" s="54"/>
    </row>
  </sheetData>
  <autoFilter ref="A2:AD8">
    <extLst/>
  </autoFilter>
  <mergeCells count="6">
    <mergeCell ref="A1:AD1"/>
    <mergeCell ref="Z3:Z7"/>
    <mergeCell ref="AA3:AA7"/>
    <mergeCell ref="AB3:AB7"/>
    <mergeCell ref="AC3:AC7"/>
    <mergeCell ref="AD3:AD7"/>
  </mergeCells>
  <printOptions horizontalCentered="1"/>
  <pageMargins left="0.156944444444444" right="0.156944444444444" top="0.389583333333333" bottom="0.389583333333333" header="0.507638888888889" footer="0.118055555555556"/>
  <pageSetup paperSize="9" scale="95" orientation="landscape" horizontalDpi="600" verticalDpi="300"/>
  <headerFooter alignWithMargins="0" scaleWithDoc="0"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E19"/>
  <sheetViews>
    <sheetView tabSelected="1" workbookViewId="0">
      <pane ySplit="2" topLeftCell="A3" activePane="bottomLeft" state="frozen"/>
      <selection/>
      <selection pane="bottomLeft" activeCell="AE8" sqref="AE8"/>
    </sheetView>
  </sheetViews>
  <sheetFormatPr defaultColWidth="12.5" defaultRowHeight="14.25"/>
  <cols>
    <col min="1" max="1" width="5.375" style="4" customWidth="1"/>
    <col min="2" max="2" width="8" style="4" customWidth="1"/>
    <col min="3" max="3" width="4.375" style="4" hidden="1" customWidth="1"/>
    <col min="4" max="4" width="11.25" style="4" hidden="1" customWidth="1"/>
    <col min="5" max="5" width="7" style="5" customWidth="1"/>
    <col min="6" max="6" width="11.375" style="4" customWidth="1"/>
    <col min="7" max="7" width="10.625" style="6" customWidth="1"/>
    <col min="8" max="8" width="7.625" style="4" hidden="1" customWidth="1"/>
    <col min="9" max="9" width="8" style="4" hidden="1" customWidth="1"/>
    <col min="10" max="10" width="7.875" style="4" hidden="1" customWidth="1"/>
    <col min="11" max="11" width="8" style="4" hidden="1" customWidth="1"/>
    <col min="12" max="12" width="8.625" style="4" hidden="1" customWidth="1"/>
    <col min="13" max="13" width="7.625" style="7" hidden="1" customWidth="1"/>
    <col min="14" max="14" width="7.5" style="8" hidden="1" customWidth="1"/>
    <col min="15" max="15" width="8.5" style="9" hidden="1" customWidth="1"/>
    <col min="16" max="16" width="9.625" style="9" hidden="1" customWidth="1"/>
    <col min="17" max="17" width="2.25" style="7" hidden="1" customWidth="1"/>
    <col min="18" max="18" width="6" style="7" customWidth="1"/>
    <col min="19" max="19" width="8.125" style="10" customWidth="1"/>
    <col min="20" max="20" width="8.5" style="10" customWidth="1"/>
    <col min="21" max="21" width="7.125" style="10" hidden="1" customWidth="1"/>
    <col min="22" max="22" width="7.875" style="10" customWidth="1"/>
    <col min="23" max="23" width="8.75" style="10" customWidth="1"/>
    <col min="24" max="24" width="7.125" style="8" hidden="1" customWidth="1"/>
    <col min="25" max="25" width="4.625" style="11" hidden="1" customWidth="1"/>
    <col min="26" max="26" width="9" style="11" customWidth="1"/>
    <col min="27" max="27" width="7.25" style="11" customWidth="1"/>
    <col min="28" max="28" width="12.5" style="11"/>
    <col min="29" max="29" width="10.75" style="11" customWidth="1"/>
    <col min="30" max="30" width="7" style="11" customWidth="1"/>
    <col min="31" max="16384" width="12.5" style="11"/>
  </cols>
  <sheetData>
    <row r="1" s="1" customFormat="1" ht="19.5" customHeight="1" spans="1:31">
      <c r="A1" s="12" t="s">
        <v>207</v>
      </c>
      <c r="B1" s="12"/>
      <c r="C1" s="12"/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29"/>
      <c r="T1" s="29"/>
      <c r="U1" s="29"/>
      <c r="V1" s="29"/>
      <c r="W1" s="29"/>
      <c r="X1" s="12"/>
      <c r="Y1" s="12"/>
      <c r="Z1" s="12"/>
      <c r="AA1" s="12"/>
      <c r="AB1" s="12"/>
      <c r="AC1" s="12"/>
      <c r="AD1" s="12"/>
      <c r="AE1" s="36"/>
    </row>
    <row r="2" s="2" customFormat="1" ht="23" customHeight="1" spans="1:30">
      <c r="A2" s="14" t="s">
        <v>26</v>
      </c>
      <c r="B2" s="14" t="s">
        <v>27</v>
      </c>
      <c r="C2" s="14" t="s">
        <v>28</v>
      </c>
      <c r="D2" s="14" t="s">
        <v>29</v>
      </c>
      <c r="E2" s="15" t="s">
        <v>30</v>
      </c>
      <c r="F2" s="16" t="s">
        <v>31</v>
      </c>
      <c r="G2" s="16" t="s">
        <v>32</v>
      </c>
      <c r="H2" s="16" t="s">
        <v>208</v>
      </c>
      <c r="I2" s="16" t="s">
        <v>34</v>
      </c>
      <c r="J2" s="16" t="s">
        <v>35</v>
      </c>
      <c r="K2" s="16" t="s">
        <v>36</v>
      </c>
      <c r="L2" s="14" t="s">
        <v>30</v>
      </c>
      <c r="M2" s="17" t="s">
        <v>37</v>
      </c>
      <c r="N2" s="25" t="s">
        <v>38</v>
      </c>
      <c r="O2" s="26" t="s">
        <v>39</v>
      </c>
      <c r="P2" s="26" t="s">
        <v>40</v>
      </c>
      <c r="Q2" s="17" t="s">
        <v>41</v>
      </c>
      <c r="R2" s="30" t="s">
        <v>42</v>
      </c>
      <c r="S2" s="31" t="s">
        <v>5</v>
      </c>
      <c r="T2" s="25" t="s">
        <v>43</v>
      </c>
      <c r="U2" s="25" t="s">
        <v>44</v>
      </c>
      <c r="V2" s="32" t="s">
        <v>45</v>
      </c>
      <c r="W2" s="32" t="s">
        <v>46</v>
      </c>
      <c r="X2" s="25" t="s">
        <v>47</v>
      </c>
      <c r="Y2" s="14" t="s">
        <v>48</v>
      </c>
      <c r="Z2" s="23" t="s">
        <v>49</v>
      </c>
      <c r="AA2" s="23" t="s">
        <v>50</v>
      </c>
      <c r="AB2" s="23" t="s">
        <v>51</v>
      </c>
      <c r="AC2" s="23" t="s">
        <v>52</v>
      </c>
      <c r="AD2" s="23" t="s">
        <v>53</v>
      </c>
    </row>
    <row r="3" s="3" customFormat="1" ht="50" customHeight="1" outlineLevel="2" spans="1:30">
      <c r="A3" s="17">
        <v>1</v>
      </c>
      <c r="B3" s="14" t="s">
        <v>54</v>
      </c>
      <c r="C3" s="14"/>
      <c r="D3" s="14"/>
      <c r="E3" s="18" t="s">
        <v>209</v>
      </c>
      <c r="F3" s="19" t="s">
        <v>210</v>
      </c>
      <c r="G3" s="19" t="s">
        <v>171</v>
      </c>
      <c r="H3" s="20"/>
      <c r="I3" s="14"/>
      <c r="J3" s="27"/>
      <c r="K3" s="14"/>
      <c r="L3" s="27"/>
      <c r="M3" s="17"/>
      <c r="N3" s="25"/>
      <c r="O3" s="26"/>
      <c r="P3" s="26"/>
      <c r="Q3" s="17"/>
      <c r="R3" s="17">
        <v>1</v>
      </c>
      <c r="S3" s="33">
        <v>1265.49</v>
      </c>
      <c r="T3" s="34">
        <v>35433.72</v>
      </c>
      <c r="U3" s="35"/>
      <c r="V3" s="34">
        <v>10630.12</v>
      </c>
      <c r="W3" s="34">
        <f>T3-V3</f>
        <v>24803.6</v>
      </c>
      <c r="X3" s="25"/>
      <c r="Y3" s="14"/>
      <c r="Z3" s="37" t="s">
        <v>65</v>
      </c>
      <c r="AA3" s="37">
        <v>144734.15</v>
      </c>
      <c r="AB3" s="37" t="s">
        <v>66</v>
      </c>
      <c r="AC3" s="37">
        <v>482683373</v>
      </c>
      <c r="AD3" s="38" t="s">
        <v>211</v>
      </c>
    </row>
    <row r="4" s="3" customFormat="1" ht="50" customHeight="1" outlineLevel="2" spans="1:30">
      <c r="A4" s="17">
        <v>2</v>
      </c>
      <c r="B4" s="14" t="s">
        <v>54</v>
      </c>
      <c r="C4" s="14"/>
      <c r="D4" s="14"/>
      <c r="E4" s="18" t="s">
        <v>212</v>
      </c>
      <c r="F4" s="19" t="s">
        <v>213</v>
      </c>
      <c r="G4" s="19" t="s">
        <v>214</v>
      </c>
      <c r="H4" s="20"/>
      <c r="I4" s="14"/>
      <c r="J4" s="27"/>
      <c r="K4" s="14"/>
      <c r="L4" s="27"/>
      <c r="M4" s="17"/>
      <c r="N4" s="25"/>
      <c r="O4" s="26"/>
      <c r="P4" s="26"/>
      <c r="Q4" s="17"/>
      <c r="R4" s="17">
        <v>1</v>
      </c>
      <c r="S4" s="33">
        <v>1438.65</v>
      </c>
      <c r="T4" s="34">
        <v>40282.2</v>
      </c>
      <c r="U4" s="35"/>
      <c r="V4" s="34">
        <v>12084.66</v>
      </c>
      <c r="W4" s="34">
        <f t="shared" ref="W3:W22" si="0">T4-V4</f>
        <v>28197.54</v>
      </c>
      <c r="X4" s="25"/>
      <c r="Y4" s="14"/>
      <c r="Z4" s="39"/>
      <c r="AA4" s="39"/>
      <c r="AB4" s="39"/>
      <c r="AC4" s="39"/>
      <c r="AD4" s="40"/>
    </row>
    <row r="5" s="3" customFormat="1" ht="50" customHeight="1" outlineLevel="2" spans="1:30">
      <c r="A5" s="17">
        <v>3</v>
      </c>
      <c r="B5" s="14" t="s">
        <v>54</v>
      </c>
      <c r="C5" s="14"/>
      <c r="D5" s="14"/>
      <c r="E5" s="18" t="s">
        <v>215</v>
      </c>
      <c r="F5" s="19" t="s">
        <v>216</v>
      </c>
      <c r="G5" s="19" t="s">
        <v>148</v>
      </c>
      <c r="H5" s="20"/>
      <c r="I5" s="14"/>
      <c r="J5" s="27"/>
      <c r="K5" s="14"/>
      <c r="L5" s="27"/>
      <c r="M5" s="17"/>
      <c r="N5" s="25"/>
      <c r="O5" s="26"/>
      <c r="P5" s="26"/>
      <c r="Q5" s="17"/>
      <c r="R5" s="17">
        <v>1</v>
      </c>
      <c r="S5" s="33">
        <v>654.28</v>
      </c>
      <c r="T5" s="34">
        <v>18319.84</v>
      </c>
      <c r="U5" s="35"/>
      <c r="V5" s="34">
        <v>5495.95</v>
      </c>
      <c r="W5" s="34">
        <f t="shared" si="0"/>
        <v>12823.89</v>
      </c>
      <c r="X5" s="25"/>
      <c r="Y5" s="14"/>
      <c r="Z5" s="39"/>
      <c r="AA5" s="39"/>
      <c r="AB5" s="39"/>
      <c r="AC5" s="39"/>
      <c r="AD5" s="40"/>
    </row>
    <row r="6" s="3" customFormat="1" ht="50" customHeight="1" outlineLevel="2" spans="1:30">
      <c r="A6" s="17">
        <v>4</v>
      </c>
      <c r="B6" s="14" t="s">
        <v>54</v>
      </c>
      <c r="C6" s="14"/>
      <c r="D6" s="14"/>
      <c r="E6" s="18" t="s">
        <v>217</v>
      </c>
      <c r="F6" s="19" t="s">
        <v>194</v>
      </c>
      <c r="G6" s="19" t="s">
        <v>113</v>
      </c>
      <c r="H6" s="20"/>
      <c r="I6" s="14"/>
      <c r="J6" s="27"/>
      <c r="K6" s="14"/>
      <c r="L6" s="27"/>
      <c r="M6" s="17"/>
      <c r="N6" s="25"/>
      <c r="O6" s="26"/>
      <c r="P6" s="26"/>
      <c r="Q6" s="17"/>
      <c r="R6" s="17">
        <v>1</v>
      </c>
      <c r="S6" s="33">
        <v>586.1</v>
      </c>
      <c r="T6" s="34">
        <v>16410.8</v>
      </c>
      <c r="U6" s="35"/>
      <c r="V6" s="34">
        <v>4923.24</v>
      </c>
      <c r="W6" s="34">
        <f t="shared" si="0"/>
        <v>11487.56</v>
      </c>
      <c r="X6" s="25"/>
      <c r="Y6" s="14"/>
      <c r="Z6" s="39"/>
      <c r="AA6" s="39"/>
      <c r="AB6" s="39"/>
      <c r="AC6" s="39"/>
      <c r="AD6" s="40"/>
    </row>
    <row r="7" s="3" customFormat="1" ht="50" customHeight="1" outlineLevel="2" spans="1:30">
      <c r="A7" s="17">
        <v>5</v>
      </c>
      <c r="B7" s="14" t="s">
        <v>54</v>
      </c>
      <c r="C7" s="14"/>
      <c r="D7" s="14"/>
      <c r="E7" s="18" t="s">
        <v>218</v>
      </c>
      <c r="F7" s="19" t="s">
        <v>219</v>
      </c>
      <c r="G7" s="19" t="s">
        <v>103</v>
      </c>
      <c r="H7" s="20"/>
      <c r="I7" s="14"/>
      <c r="J7" s="27"/>
      <c r="K7" s="14"/>
      <c r="L7" s="27"/>
      <c r="M7" s="17"/>
      <c r="N7" s="25"/>
      <c r="O7" s="26"/>
      <c r="P7" s="26"/>
      <c r="Q7" s="17"/>
      <c r="R7" s="17">
        <v>1</v>
      </c>
      <c r="S7" s="33">
        <v>1835.9</v>
      </c>
      <c r="T7" s="34">
        <v>51405.2</v>
      </c>
      <c r="U7" s="35"/>
      <c r="V7" s="34">
        <v>15421.56</v>
      </c>
      <c r="W7" s="34">
        <f t="shared" si="0"/>
        <v>35983.64</v>
      </c>
      <c r="X7" s="25"/>
      <c r="Y7" s="14"/>
      <c r="Z7" s="39"/>
      <c r="AA7" s="39"/>
      <c r="AB7" s="39"/>
      <c r="AC7" s="39"/>
      <c r="AD7" s="40"/>
    </row>
    <row r="8" s="3" customFormat="1" ht="50" customHeight="1" outlineLevel="2" spans="1:30">
      <c r="A8" s="17">
        <v>6</v>
      </c>
      <c r="B8" s="14" t="s">
        <v>54</v>
      </c>
      <c r="C8" s="14"/>
      <c r="D8" s="14"/>
      <c r="E8" s="18" t="s">
        <v>220</v>
      </c>
      <c r="F8" s="19" t="s">
        <v>221</v>
      </c>
      <c r="G8" s="19" t="s">
        <v>222</v>
      </c>
      <c r="H8" s="20"/>
      <c r="I8" s="14"/>
      <c r="J8" s="27"/>
      <c r="K8" s="14"/>
      <c r="L8" s="27"/>
      <c r="M8" s="17"/>
      <c r="N8" s="25"/>
      <c r="O8" s="26"/>
      <c r="P8" s="26"/>
      <c r="Q8" s="17"/>
      <c r="R8" s="17">
        <v>1</v>
      </c>
      <c r="S8" s="33">
        <v>438.38</v>
      </c>
      <c r="T8" s="34">
        <v>12274.64</v>
      </c>
      <c r="U8" s="35"/>
      <c r="V8" s="34">
        <v>3682.39</v>
      </c>
      <c r="W8" s="34">
        <f t="shared" si="0"/>
        <v>8592.25</v>
      </c>
      <c r="X8" s="25"/>
      <c r="Y8" s="14"/>
      <c r="Z8" s="39"/>
      <c r="AA8" s="39"/>
      <c r="AB8" s="39"/>
      <c r="AC8" s="39"/>
      <c r="AD8" s="40"/>
    </row>
    <row r="9" s="3" customFormat="1" ht="50" customHeight="1" outlineLevel="2" spans="1:30">
      <c r="A9" s="17">
        <v>7</v>
      </c>
      <c r="B9" s="14" t="s">
        <v>54</v>
      </c>
      <c r="C9" s="14"/>
      <c r="D9" s="14"/>
      <c r="E9" s="18" t="s">
        <v>223</v>
      </c>
      <c r="F9" s="19" t="s">
        <v>197</v>
      </c>
      <c r="G9" s="19" t="s">
        <v>198</v>
      </c>
      <c r="H9" s="20"/>
      <c r="I9" s="14"/>
      <c r="J9" s="27"/>
      <c r="K9" s="14"/>
      <c r="L9" s="27"/>
      <c r="M9" s="17"/>
      <c r="N9" s="25"/>
      <c r="O9" s="26"/>
      <c r="P9" s="26"/>
      <c r="Q9" s="17"/>
      <c r="R9" s="17">
        <v>1</v>
      </c>
      <c r="S9" s="33">
        <v>2000.12</v>
      </c>
      <c r="T9" s="34">
        <v>56003.36</v>
      </c>
      <c r="U9" s="35"/>
      <c r="V9" s="34">
        <v>16801.01</v>
      </c>
      <c r="W9" s="34">
        <f t="shared" si="0"/>
        <v>39202.35</v>
      </c>
      <c r="X9" s="25"/>
      <c r="Y9" s="14"/>
      <c r="Z9" s="39"/>
      <c r="AA9" s="39"/>
      <c r="AB9" s="39"/>
      <c r="AC9" s="39"/>
      <c r="AD9" s="40"/>
    </row>
    <row r="10" s="3" customFormat="1" ht="50" customHeight="1" outlineLevel="2" spans="1:30">
      <c r="A10" s="17">
        <v>8</v>
      </c>
      <c r="B10" s="14" t="s">
        <v>54</v>
      </c>
      <c r="C10" s="14"/>
      <c r="D10" s="14"/>
      <c r="E10" s="18" t="s">
        <v>224</v>
      </c>
      <c r="F10" s="19" t="s">
        <v>225</v>
      </c>
      <c r="G10" s="19" t="s">
        <v>88</v>
      </c>
      <c r="H10" s="20"/>
      <c r="I10" s="14"/>
      <c r="J10" s="27"/>
      <c r="K10" s="14"/>
      <c r="L10" s="27"/>
      <c r="M10" s="17"/>
      <c r="N10" s="25"/>
      <c r="O10" s="26"/>
      <c r="P10" s="26"/>
      <c r="Q10" s="17"/>
      <c r="R10" s="17">
        <v>1</v>
      </c>
      <c r="S10" s="33">
        <v>799.9</v>
      </c>
      <c r="T10" s="34">
        <v>22397.2</v>
      </c>
      <c r="U10" s="35"/>
      <c r="V10" s="34">
        <v>6719.16</v>
      </c>
      <c r="W10" s="34">
        <f t="shared" si="0"/>
        <v>15678.04</v>
      </c>
      <c r="X10" s="25"/>
      <c r="Y10" s="14"/>
      <c r="Z10" s="39"/>
      <c r="AA10" s="39"/>
      <c r="AB10" s="39"/>
      <c r="AC10" s="39"/>
      <c r="AD10" s="40"/>
    </row>
    <row r="11" s="3" customFormat="1" ht="50" customHeight="1" outlineLevel="2" spans="1:30">
      <c r="A11" s="17">
        <v>9</v>
      </c>
      <c r="B11" s="14" t="s">
        <v>54</v>
      </c>
      <c r="C11" s="14"/>
      <c r="D11" s="14"/>
      <c r="E11" s="18" t="s">
        <v>226</v>
      </c>
      <c r="F11" s="19" t="s">
        <v>227</v>
      </c>
      <c r="G11" s="19" t="s">
        <v>228</v>
      </c>
      <c r="H11" s="20"/>
      <c r="I11" s="14"/>
      <c r="J11" s="27"/>
      <c r="K11" s="14"/>
      <c r="L11" s="27"/>
      <c r="M11" s="17"/>
      <c r="N11" s="25"/>
      <c r="O11" s="26"/>
      <c r="P11" s="26"/>
      <c r="Q11" s="17"/>
      <c r="R11" s="17">
        <v>1</v>
      </c>
      <c r="S11" s="33">
        <v>1082.5</v>
      </c>
      <c r="T11" s="34">
        <v>30310</v>
      </c>
      <c r="U11" s="35"/>
      <c r="V11" s="34">
        <v>9093</v>
      </c>
      <c r="W11" s="34">
        <f t="shared" si="0"/>
        <v>21217</v>
      </c>
      <c r="X11" s="25"/>
      <c r="Y11" s="14"/>
      <c r="Z11" s="39"/>
      <c r="AA11" s="39"/>
      <c r="AB11" s="39"/>
      <c r="AC11" s="39"/>
      <c r="AD11" s="40"/>
    </row>
    <row r="12" s="3" customFormat="1" ht="50" customHeight="1" outlineLevel="2" spans="1:30">
      <c r="A12" s="17">
        <v>10</v>
      </c>
      <c r="B12" s="14" t="s">
        <v>54</v>
      </c>
      <c r="C12" s="14"/>
      <c r="D12" s="14"/>
      <c r="E12" s="18" t="s">
        <v>229</v>
      </c>
      <c r="F12" s="19" t="s">
        <v>200</v>
      </c>
      <c r="G12" s="19" t="s">
        <v>83</v>
      </c>
      <c r="H12" s="20"/>
      <c r="I12" s="14"/>
      <c r="J12" s="27"/>
      <c r="K12" s="14"/>
      <c r="L12" s="27"/>
      <c r="M12" s="17"/>
      <c r="N12" s="25"/>
      <c r="O12" s="26"/>
      <c r="P12" s="26"/>
      <c r="Q12" s="17"/>
      <c r="R12" s="17">
        <v>1</v>
      </c>
      <c r="S12" s="33">
        <v>1312.05</v>
      </c>
      <c r="T12" s="34">
        <v>36737.4</v>
      </c>
      <c r="U12" s="35"/>
      <c r="V12" s="34">
        <v>11021.22</v>
      </c>
      <c r="W12" s="34">
        <f t="shared" si="0"/>
        <v>25716.18</v>
      </c>
      <c r="X12" s="25"/>
      <c r="Y12" s="14"/>
      <c r="Z12" s="39"/>
      <c r="AA12" s="39"/>
      <c r="AB12" s="39"/>
      <c r="AC12" s="39"/>
      <c r="AD12" s="40"/>
    </row>
    <row r="13" s="3" customFormat="1" ht="50" customHeight="1" outlineLevel="2" spans="1:30">
      <c r="A13" s="17">
        <v>11</v>
      </c>
      <c r="B13" s="14" t="s">
        <v>54</v>
      </c>
      <c r="C13" s="14"/>
      <c r="D13" s="14"/>
      <c r="E13" s="18" t="s">
        <v>230</v>
      </c>
      <c r="F13" s="19" t="s">
        <v>231</v>
      </c>
      <c r="G13" s="19" t="s">
        <v>107</v>
      </c>
      <c r="H13" s="20"/>
      <c r="I13" s="14"/>
      <c r="J13" s="27"/>
      <c r="K13" s="14"/>
      <c r="L13" s="27"/>
      <c r="M13" s="17"/>
      <c r="N13" s="25"/>
      <c r="O13" s="26"/>
      <c r="P13" s="26"/>
      <c r="Q13" s="17"/>
      <c r="R13" s="17">
        <v>1</v>
      </c>
      <c r="S13" s="33">
        <v>401.6</v>
      </c>
      <c r="T13" s="34">
        <v>11244.8</v>
      </c>
      <c r="U13" s="35"/>
      <c r="V13" s="34">
        <v>3373.44</v>
      </c>
      <c r="W13" s="34">
        <f t="shared" si="0"/>
        <v>7871.36</v>
      </c>
      <c r="X13" s="25"/>
      <c r="Y13" s="14"/>
      <c r="Z13" s="39"/>
      <c r="AA13" s="39"/>
      <c r="AB13" s="39"/>
      <c r="AC13" s="39"/>
      <c r="AD13" s="40"/>
    </row>
    <row r="14" s="3" customFormat="1" ht="50" customHeight="1" outlineLevel="2" spans="1:30">
      <c r="A14" s="17">
        <v>12</v>
      </c>
      <c r="B14" s="14" t="s">
        <v>54</v>
      </c>
      <c r="C14" s="14"/>
      <c r="D14" s="14"/>
      <c r="E14" s="18" t="s">
        <v>232</v>
      </c>
      <c r="F14" s="19" t="s">
        <v>204</v>
      </c>
      <c r="G14" s="19" t="s">
        <v>205</v>
      </c>
      <c r="H14" s="20"/>
      <c r="I14" s="14"/>
      <c r="J14" s="27"/>
      <c r="K14" s="14"/>
      <c r="L14" s="27"/>
      <c r="M14" s="17"/>
      <c r="N14" s="25"/>
      <c r="O14" s="26"/>
      <c r="P14" s="26"/>
      <c r="Q14" s="17"/>
      <c r="R14" s="17">
        <v>1</v>
      </c>
      <c r="S14" s="33">
        <v>1607.15</v>
      </c>
      <c r="T14" s="34">
        <v>45000.2</v>
      </c>
      <c r="U14" s="35"/>
      <c r="V14" s="34">
        <v>13500.06</v>
      </c>
      <c r="W14" s="34">
        <f t="shared" si="0"/>
        <v>31500.14</v>
      </c>
      <c r="X14" s="25"/>
      <c r="Y14" s="14"/>
      <c r="Z14" s="39"/>
      <c r="AA14" s="39"/>
      <c r="AB14" s="39"/>
      <c r="AC14" s="39"/>
      <c r="AD14" s="40"/>
    </row>
    <row r="15" s="3" customFormat="1" ht="50" customHeight="1" outlineLevel="2" spans="1:30">
      <c r="A15" s="17">
        <v>13</v>
      </c>
      <c r="B15" s="14" t="s">
        <v>54</v>
      </c>
      <c r="C15" s="14"/>
      <c r="D15" s="14"/>
      <c r="E15" s="18" t="s">
        <v>233</v>
      </c>
      <c r="F15" s="19" t="s">
        <v>234</v>
      </c>
      <c r="G15" s="19" t="s">
        <v>59</v>
      </c>
      <c r="H15" s="20"/>
      <c r="I15" s="14"/>
      <c r="J15" s="27"/>
      <c r="K15" s="14"/>
      <c r="L15" s="27"/>
      <c r="M15" s="17"/>
      <c r="N15" s="25"/>
      <c r="O15" s="26"/>
      <c r="P15" s="26"/>
      <c r="Q15" s="17"/>
      <c r="R15" s="17">
        <v>1</v>
      </c>
      <c r="S15" s="33">
        <v>1451.2</v>
      </c>
      <c r="T15" s="34">
        <v>40633.6</v>
      </c>
      <c r="U15" s="35"/>
      <c r="V15" s="34">
        <v>12190.08</v>
      </c>
      <c r="W15" s="34">
        <f t="shared" si="0"/>
        <v>28443.52</v>
      </c>
      <c r="X15" s="25"/>
      <c r="Y15" s="14"/>
      <c r="Z15" s="39"/>
      <c r="AA15" s="39"/>
      <c r="AB15" s="39"/>
      <c r="AC15" s="39"/>
      <c r="AD15" s="40"/>
    </row>
    <row r="16" s="3" customFormat="1" ht="50" customHeight="1" outlineLevel="2" spans="1:30">
      <c r="A16" s="17">
        <v>14</v>
      </c>
      <c r="B16" s="14" t="s">
        <v>54</v>
      </c>
      <c r="C16" s="14"/>
      <c r="D16" s="14"/>
      <c r="E16" s="18" t="s">
        <v>235</v>
      </c>
      <c r="F16" s="19" t="s">
        <v>236</v>
      </c>
      <c r="G16" s="19" t="s">
        <v>237</v>
      </c>
      <c r="H16" s="20"/>
      <c r="I16" s="14"/>
      <c r="J16" s="27"/>
      <c r="K16" s="14"/>
      <c r="L16" s="27"/>
      <c r="M16" s="17"/>
      <c r="N16" s="25"/>
      <c r="O16" s="26"/>
      <c r="P16" s="26"/>
      <c r="Q16" s="17"/>
      <c r="R16" s="17">
        <v>1</v>
      </c>
      <c r="S16" s="33">
        <v>596.11</v>
      </c>
      <c r="T16" s="34">
        <v>16691.08</v>
      </c>
      <c r="U16" s="35"/>
      <c r="V16" s="34">
        <v>5007.32</v>
      </c>
      <c r="W16" s="34">
        <f t="shared" si="0"/>
        <v>11683.76</v>
      </c>
      <c r="X16" s="25"/>
      <c r="Y16" s="14"/>
      <c r="Z16" s="39"/>
      <c r="AA16" s="39"/>
      <c r="AB16" s="39"/>
      <c r="AC16" s="39"/>
      <c r="AD16" s="40"/>
    </row>
    <row r="17" s="3" customFormat="1" ht="50" customHeight="1" outlineLevel="2" spans="1:30">
      <c r="A17" s="17">
        <v>15</v>
      </c>
      <c r="B17" s="14" t="s">
        <v>54</v>
      </c>
      <c r="C17" s="14"/>
      <c r="D17" s="14"/>
      <c r="E17" s="18" t="s">
        <v>238</v>
      </c>
      <c r="F17" s="19" t="s">
        <v>239</v>
      </c>
      <c r="G17" s="19" t="s">
        <v>175</v>
      </c>
      <c r="H17" s="20"/>
      <c r="I17" s="14"/>
      <c r="J17" s="27"/>
      <c r="K17" s="14"/>
      <c r="L17" s="27"/>
      <c r="M17" s="17"/>
      <c r="N17" s="25"/>
      <c r="O17" s="26"/>
      <c r="P17" s="26"/>
      <c r="Q17" s="17"/>
      <c r="R17" s="17">
        <v>1</v>
      </c>
      <c r="S17" s="33">
        <v>351.7</v>
      </c>
      <c r="T17" s="34">
        <v>9847.6</v>
      </c>
      <c r="U17" s="35"/>
      <c r="V17" s="34">
        <v>2954.28</v>
      </c>
      <c r="W17" s="34">
        <f t="shared" si="0"/>
        <v>6893.32</v>
      </c>
      <c r="X17" s="25"/>
      <c r="Y17" s="14"/>
      <c r="Z17" s="39"/>
      <c r="AA17" s="39"/>
      <c r="AB17" s="39"/>
      <c r="AC17" s="39"/>
      <c r="AD17" s="41"/>
    </row>
    <row r="18" s="3" customFormat="1" ht="22.5" outlineLevel="1" spans="1:30">
      <c r="A18" s="17"/>
      <c r="B18" s="21" t="s">
        <v>206</v>
      </c>
      <c r="C18" s="14"/>
      <c r="D18" s="14"/>
      <c r="E18" s="22"/>
      <c r="F18" s="23"/>
      <c r="G18" s="23"/>
      <c r="H18" s="20"/>
      <c r="I18" s="14"/>
      <c r="J18" s="27"/>
      <c r="K18" s="14"/>
      <c r="L18" s="27"/>
      <c r="M18" s="17"/>
      <c r="N18" s="25"/>
      <c r="O18" s="26"/>
      <c r="P18" s="26"/>
      <c r="Q18" s="17"/>
      <c r="R18" s="17">
        <f>SUM(R3:R17)</f>
        <v>15</v>
      </c>
      <c r="S18" s="25">
        <f>SUM(S3:S17)</f>
        <v>15821.13</v>
      </c>
      <c r="T18" s="25">
        <f>SUM(T3:T17)</f>
        <v>442991.64</v>
      </c>
      <c r="U18" s="25"/>
      <c r="V18" s="25">
        <f>SUM(V3:V17)</f>
        <v>132897.49</v>
      </c>
      <c r="W18" s="25">
        <f>SUM(W3:W17)</f>
        <v>310094.15</v>
      </c>
      <c r="X18" s="25"/>
      <c r="Y18" s="14" t="e">
        <f>SUBTOTAL(9,#REF!)</f>
        <v>#REF!</v>
      </c>
      <c r="Z18" s="14"/>
      <c r="AA18" s="14"/>
      <c r="AB18" s="14"/>
      <c r="AC18" s="14"/>
      <c r="AD18" s="14"/>
    </row>
    <row r="19" s="3" customFormat="1" ht="22.5" customHeight="1" spans="1:30">
      <c r="A19" s="17"/>
      <c r="B19" s="21" t="s">
        <v>191</v>
      </c>
      <c r="C19" s="14"/>
      <c r="D19" s="14"/>
      <c r="E19" s="15"/>
      <c r="F19" s="24"/>
      <c r="G19" s="24"/>
      <c r="H19" s="20"/>
      <c r="I19" s="24"/>
      <c r="J19" s="27"/>
      <c r="K19" s="14"/>
      <c r="L19" s="28"/>
      <c r="M19" s="17"/>
      <c r="N19" s="25"/>
      <c r="O19" s="26"/>
      <c r="P19" s="26"/>
      <c r="Q19" s="17"/>
      <c r="R19" s="17">
        <v>15</v>
      </c>
      <c r="S19" s="25">
        <v>15821.13</v>
      </c>
      <c r="T19" s="25">
        <v>442991.64</v>
      </c>
      <c r="U19" s="25"/>
      <c r="V19" s="25">
        <v>132897.49</v>
      </c>
      <c r="W19" s="25">
        <v>310094.15</v>
      </c>
      <c r="X19" s="25"/>
      <c r="Y19" s="14">
        <f>SUBTOTAL(9,Y3:Y18)</f>
        <v>0</v>
      </c>
      <c r="Z19" s="14"/>
      <c r="AA19" s="14"/>
      <c r="AB19" s="14"/>
      <c r="AC19" s="14"/>
      <c r="AD19" s="14"/>
    </row>
  </sheetData>
  <autoFilter ref="A2:AE18">
    <extLst/>
  </autoFilter>
  <mergeCells count="6">
    <mergeCell ref="A1:AD1"/>
    <mergeCell ref="Z3:Z17"/>
    <mergeCell ref="AA3:AA17"/>
    <mergeCell ref="AB3:AB17"/>
    <mergeCell ref="AC3:AC17"/>
    <mergeCell ref="AD3:AD17"/>
  </mergeCells>
  <printOptions horizontalCentered="1"/>
  <pageMargins left="0.156944444444444" right="0.156944444444444" top="0.389583333333333" bottom="0.389583333333333" header="0.507638888888889" footer="0.118055555555556"/>
  <pageSetup paperSize="9" scale="95" orientation="landscape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 </vt:lpstr>
      <vt:lpstr>小麦完全成本</vt:lpstr>
      <vt:lpstr>小麦 </vt:lpstr>
      <vt:lpstr>油菜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曹红梅</cp:lastModifiedBy>
  <cp:revision>1</cp:revision>
  <dcterms:created xsi:type="dcterms:W3CDTF">1996-12-17T01:32:00Z</dcterms:created>
  <cp:lastPrinted>2020-05-15T00:47:00Z</cp:lastPrinted>
  <dcterms:modified xsi:type="dcterms:W3CDTF">2022-06-01T08:02:53Z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KSOReadingLayout">
    <vt:bool>false</vt:bool>
  </property>
</Properties>
</file>