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activeTab="1"/>
  </bookViews>
  <sheets>
    <sheet name="汇总 " sheetId="10" r:id="rId1"/>
    <sheet name="水稻完全成本保险" sheetId="8" r:id="rId2"/>
    <sheet name="玉米完全成本" sheetId="11" r:id="rId3"/>
    <sheet name="大豆种植" sheetId="12" r:id="rId4"/>
    <sheet name="池塘淡水鱼" sheetId="13" r:id="rId5"/>
  </sheets>
  <definedNames>
    <definedName name="_xlnm._FilterDatabase" localSheetId="1" hidden="1">水稻完全成本保险!$A$2:$O$40</definedName>
    <definedName name="_xlnm._FilterDatabase" localSheetId="2" hidden="1">玉米完全成本!$A$2:$O$10</definedName>
    <definedName name="_xlnm._FilterDatabase" localSheetId="3" hidden="1">大豆种植!$A$2:$O$19</definedName>
    <definedName name="_xlnm.Print_Area" localSheetId="0">'汇总 '!$A$1:$S$11</definedName>
    <definedName name="_xlnm.Print_Area" localSheetId="1">水稻完全成本保险!$A$1:$O$38</definedName>
    <definedName name="_xlnm.Print_Titles" localSheetId="0">'汇总 '!$1:$4</definedName>
    <definedName name="_xlnm.Print_Titles" localSheetId="1">水稻完全成本保险!$1:$2</definedName>
    <definedName name="_xlnm.Print_Titles" localSheetId="2">玉米完全成本!$1:$2</definedName>
  </definedNames>
  <calcPr calcId="144525" concurrentCalc="0"/>
</workbook>
</file>

<file path=xl/sharedStrings.xml><?xml version="1.0" encoding="utf-8"?>
<sst xmlns="http://schemas.openxmlformats.org/spreadsheetml/2006/main" count="497" uniqueCount="227">
  <si>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（2024.5.1-11.30）</t>
    </r>
  </si>
  <si>
    <t>申请单位（业务章）：紫金财产保险股份有限公司南通中心支公司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</si>
  <si>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</si>
  <si>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</si>
  <si>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</si>
  <si>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</si>
  <si>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</si>
  <si>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</si>
  <si>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</si>
  <si>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</si>
  <si>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</si>
  <si>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</si>
  <si>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</si>
  <si>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</si>
  <si>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</si>
  <si>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</si>
  <si>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</si>
  <si>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</si>
  <si>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</si>
  <si>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</si>
  <si>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水稻完全成本（江苏）</t>
  </si>
  <si>
    <t>玉米完全成本（江苏）</t>
  </si>
  <si>
    <t>大豆种植</t>
  </si>
  <si>
    <t>池塘淡水鱼</t>
  </si>
  <si>
    <t>合计</t>
  </si>
  <si>
    <t xml:space="preserve">  保险公司负责人：                                         保险公司复核人：                               保险公司制表人：薛羽婷</t>
  </si>
  <si>
    <r>
      <rPr>
        <b/>
        <sz val="12"/>
        <rFont val="宋体"/>
        <charset val="134"/>
        <scheme val="minor"/>
      </rPr>
      <t>水稻完全成本保险（单位保额1300元/亩，费率3.5%,保期</t>
    </r>
    <r>
      <rPr>
        <b/>
        <sz val="10"/>
        <rFont val="宋体"/>
        <charset val="134"/>
        <scheme val="minor"/>
      </rPr>
      <t>2024.06.30-2024.11.30</t>
    </r>
    <r>
      <rPr>
        <b/>
        <sz val="12"/>
        <rFont val="宋体"/>
        <charset val="134"/>
        <scheme val="minor"/>
      </rPr>
      <t xml:space="preserve">） </t>
    </r>
  </si>
  <si>
    <t>序号</t>
  </si>
  <si>
    <t>乡镇</t>
  </si>
  <si>
    <t>保单号</t>
  </si>
  <si>
    <t>被保险人或投保人</t>
  </si>
  <si>
    <t>标的地址</t>
  </si>
  <si>
    <t>承保户次</t>
  </si>
  <si>
    <t>总保费（元）</t>
  </si>
  <si>
    <t>农户自缴保费（元）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</si>
  <si>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</si>
  <si>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</si>
  <si>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</si>
  <si>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</si>
  <si>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</si>
  <si>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</si>
  <si>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五接镇</t>
  </si>
  <si>
    <t>231J2232069324000001</t>
  </si>
  <si>
    <t>南通顺捷农业服务专业合作社</t>
  </si>
  <si>
    <t>桃园村</t>
  </si>
  <si>
    <t xml:space="preserve">2024/6/24  2024/6/28     </t>
  </si>
  <si>
    <t>70139.71+0.02=70139.73</t>
  </si>
  <si>
    <t>南通顺捷农业服务专业合作社/薛羽婷</t>
  </si>
  <si>
    <t>c00250002612/889974000428</t>
  </si>
  <si>
    <t>231J2232069324000002</t>
  </si>
  <si>
    <t>孙学立</t>
  </si>
  <si>
    <t>李港村</t>
  </si>
  <si>
    <t>4408.95+1583.40=5992.35</t>
  </si>
  <si>
    <t>王爱国/孙学立</t>
  </si>
  <si>
    <t>c00237002806/998845002851</t>
  </si>
  <si>
    <t>231J2232069324000003</t>
  </si>
  <si>
    <t>朱林</t>
  </si>
  <si>
    <t>复成村</t>
  </si>
  <si>
    <t>2024/6/23   2024/6/24</t>
  </si>
  <si>
    <t>2831+103.75=2934.75</t>
  </si>
  <si>
    <t>c00231000479/999916000815</t>
  </si>
  <si>
    <t>231J2232069324000004</t>
  </si>
  <si>
    <t>c00230000826</t>
  </si>
  <si>
    <t>231J2232069324000005</t>
  </si>
  <si>
    <t>王小勇</t>
  </si>
  <si>
    <t>c00239000859</t>
  </si>
  <si>
    <t>231J2232069324000009</t>
  </si>
  <si>
    <t>老木厂村</t>
  </si>
  <si>
    <t>231J223206932400000A</t>
  </si>
  <si>
    <t>袁三圩村</t>
  </si>
  <si>
    <t>231J223206932400000B</t>
  </si>
  <si>
    <t>张大圩村</t>
  </si>
  <si>
    <t>231J223206932400000C</t>
  </si>
  <si>
    <t>沈同玉</t>
  </si>
  <si>
    <t>c00216002195</t>
  </si>
  <si>
    <t>231J223206932400000D</t>
  </si>
  <si>
    <t>李友</t>
  </si>
  <si>
    <t>889976002384</t>
  </si>
  <si>
    <t>231J223206932400000E</t>
  </si>
  <si>
    <t>张瞻远</t>
  </si>
  <si>
    <t>224/6/24  224/7/22</t>
  </si>
  <si>
    <t>3395+0.03=3395.03</t>
  </si>
  <si>
    <t>张瞻远/薛羽婷</t>
  </si>
  <si>
    <t>999953002294/999928000864</t>
  </si>
  <si>
    <t>231J223206932400000F</t>
  </si>
  <si>
    <t>李才山</t>
  </si>
  <si>
    <t>马海霞</t>
  </si>
  <si>
    <t>999929002480</t>
  </si>
  <si>
    <t>231J223206932400000G</t>
  </si>
  <si>
    <t>陈清华</t>
  </si>
  <si>
    <t>231J223206932400000H</t>
  </si>
  <si>
    <t>南通市百川粮食专业合作社</t>
  </si>
  <si>
    <t>王锦海</t>
  </si>
  <si>
    <t>c00249000788</t>
  </si>
  <si>
    <t>231J223206932400000J</t>
  </si>
  <si>
    <t>231J223206932400000K</t>
  </si>
  <si>
    <t>231J223206932400000L</t>
  </si>
  <si>
    <t>王勇</t>
  </si>
  <si>
    <t>开沙村</t>
  </si>
  <si>
    <t>999936002929</t>
  </si>
  <si>
    <t>水稻409.5大豆3915.4</t>
  </si>
  <si>
    <t>231J223206932400000M</t>
  </si>
  <si>
    <t>夏名财</t>
  </si>
  <si>
    <t>夏著兵</t>
  </si>
  <si>
    <t>231J223206932400000N</t>
  </si>
  <si>
    <t>231J223206932400000P</t>
  </si>
  <si>
    <t>南通复成农机专业合作社</t>
  </si>
  <si>
    <t>王进</t>
  </si>
  <si>
    <t>889978001348</t>
  </si>
  <si>
    <t>231J223206932400000Q</t>
  </si>
  <si>
    <t>通州区五接镇王进粮食种植家庭农场</t>
  </si>
  <si>
    <t>c00224001381</t>
  </si>
  <si>
    <t>231J223206932400000R</t>
  </si>
  <si>
    <t>陈美平</t>
  </si>
  <si>
    <t>c00237000872</t>
  </si>
  <si>
    <t>水稻204.75,大豆2002.5</t>
  </si>
  <si>
    <t>231J223206932400000S</t>
  </si>
  <si>
    <t>江苏圣岛旅游开发有限公司</t>
  </si>
  <si>
    <t>c00023000234</t>
  </si>
  <si>
    <t>水稻2320.50，大豆225，玉米110</t>
  </si>
  <si>
    <t>231J223206932400000T</t>
  </si>
  <si>
    <t>通州区五接镇凯凯粮食种植家庭农场</t>
  </si>
  <si>
    <t>陈凯</t>
  </si>
  <si>
    <t>999957000783</t>
  </si>
  <si>
    <t>231J223206932400000U</t>
  </si>
  <si>
    <t>徐丹丹</t>
  </si>
  <si>
    <t>c00030000071</t>
  </si>
  <si>
    <t>231J223206932400000V</t>
  </si>
  <si>
    <t>孙和平</t>
  </si>
  <si>
    <t>天后宫村</t>
  </si>
  <si>
    <t>c00208000633</t>
  </si>
  <si>
    <t>水稻9964.5，大豆225</t>
  </si>
  <si>
    <t>231J223206932400000W</t>
  </si>
  <si>
    <t>王海军</t>
  </si>
  <si>
    <t>c00209002366</t>
  </si>
  <si>
    <t>231J223206932400000X</t>
  </si>
  <si>
    <t>南通市通州区五接镇志富草制品专业合作社</t>
  </si>
  <si>
    <t>罗园喜</t>
  </si>
  <si>
    <t>c00235001853</t>
  </si>
  <si>
    <t>231J223206932400000Y</t>
  </si>
  <si>
    <t>通州区五接镇超群粮食种植家庭农场</t>
  </si>
  <si>
    <t>889977002532</t>
  </si>
  <si>
    <t>231J223206932400000Z</t>
  </si>
  <si>
    <t>c00224002471</t>
  </si>
  <si>
    <t>231J2232069324000010</t>
  </si>
  <si>
    <t>c00245002444</t>
  </si>
  <si>
    <t>231J2232069324000011</t>
  </si>
  <si>
    <t>999947001840</t>
  </si>
  <si>
    <t>231J2232069324000012</t>
  </si>
  <si>
    <t>朱锦华</t>
  </si>
  <si>
    <t>吴舒瑶</t>
  </si>
  <si>
    <t>999936000695</t>
  </si>
  <si>
    <t>231J2232069324000013</t>
  </si>
  <si>
    <t>梁锦友</t>
  </si>
  <si>
    <t>c001230000654</t>
  </si>
  <si>
    <t>231J2232069324000014</t>
  </si>
  <si>
    <t>南通市通州区五接镇张大圩村村民委员会</t>
  </si>
  <si>
    <t>999907002117</t>
  </si>
  <si>
    <t>231J2232069324000015</t>
  </si>
  <si>
    <t>南通市通州区五接镇桃园村村民委员会</t>
  </si>
  <si>
    <t>吴铃铃</t>
  </si>
  <si>
    <t>998846001843</t>
  </si>
  <si>
    <t>大豆3，玉米1.65，水稻202.02</t>
  </si>
  <si>
    <t>231J2232069324000016</t>
  </si>
  <si>
    <t>南通市通州区五接镇复成村村民委员会</t>
  </si>
  <si>
    <t>2024/6/23  2024/7/3</t>
  </si>
  <si>
    <t>318+138=456</t>
  </si>
  <si>
    <t>彭金霞/陈凯</t>
  </si>
  <si>
    <t>c00214000175/999947000405</t>
  </si>
  <si>
    <r>
      <rPr>
        <b/>
        <sz val="12"/>
        <rFont val="宋体"/>
        <charset val="134"/>
        <scheme val="minor"/>
      </rPr>
      <t>玉米完全成本保险（单位保额1000元/亩，费率5.5%,保期</t>
    </r>
    <r>
      <rPr>
        <b/>
        <sz val="10"/>
        <rFont val="宋体"/>
        <charset val="134"/>
        <scheme val="minor"/>
      </rPr>
      <t>2024.08.20-2024.11.30</t>
    </r>
    <r>
      <rPr>
        <b/>
        <sz val="12"/>
        <rFont val="宋体"/>
        <charset val="134"/>
        <scheme val="minor"/>
      </rPr>
      <t>）</t>
    </r>
  </si>
  <si>
    <t>投保人/被保险人</t>
  </si>
  <si>
    <t>种植地址</t>
  </si>
  <si>
    <t>户数</t>
  </si>
  <si>
    <t>数量（亩）</t>
  </si>
  <si>
    <t>231J0232069324000001</t>
  </si>
  <si>
    <t>231J0232069324000002</t>
  </si>
  <si>
    <t>999950001842</t>
  </si>
  <si>
    <t>231J0232069324000003</t>
  </si>
  <si>
    <t>889974001891</t>
  </si>
  <si>
    <t>大豆750，玉米275</t>
  </si>
  <si>
    <t>231J0232069324000004</t>
  </si>
  <si>
    <t>司鑫炜</t>
  </si>
  <si>
    <t>c00227001483</t>
  </si>
  <si>
    <t>大豆1260,玉米616</t>
  </si>
  <si>
    <t>231J0232069324000005</t>
  </si>
  <si>
    <t>2024/7/31  2024/8/20</t>
  </si>
  <si>
    <t>377.21+0.5=377.71</t>
  </si>
  <si>
    <t>c00208000475/999953001044</t>
  </si>
  <si>
    <t>复成玉米49.5+大豆105+，李港玉米73.14+大豆150</t>
  </si>
  <si>
    <t>231J0232069324000006</t>
  </si>
  <si>
    <t>231J0232069324000007</t>
  </si>
  <si>
    <t>吴汉明</t>
  </si>
  <si>
    <r>
      <rPr>
        <b/>
        <sz val="12"/>
        <rFont val="宋体"/>
        <charset val="134"/>
        <scheme val="minor"/>
      </rPr>
      <t>大豆种植保险（单位保额500元/亩，费率5%,保期</t>
    </r>
    <r>
      <rPr>
        <b/>
        <sz val="10"/>
        <rFont val="宋体"/>
        <charset val="134"/>
        <scheme val="minor"/>
      </rPr>
      <t>2024.07.31-2024.11.30</t>
    </r>
    <r>
      <rPr>
        <b/>
        <sz val="12"/>
        <rFont val="宋体"/>
        <charset val="134"/>
        <scheme val="minor"/>
      </rPr>
      <t>）</t>
    </r>
  </si>
  <si>
    <t>23186232069324000001</t>
  </si>
  <si>
    <t>23186232069324000002</t>
  </si>
  <si>
    <t>陶成</t>
  </si>
  <si>
    <t>邓颖</t>
  </si>
  <si>
    <t>c00222002593</t>
  </si>
  <si>
    <t>23186232069324000003</t>
  </si>
  <si>
    <t>顾建峰</t>
  </si>
  <si>
    <t>c00236001625</t>
  </si>
  <si>
    <t>23186232069324000004</t>
  </si>
  <si>
    <t>水稻204.75大豆2002.5</t>
  </si>
  <si>
    <t>23186232069324000005</t>
  </si>
  <si>
    <t>23186232069324000006</t>
  </si>
  <si>
    <t>23186232069324000007</t>
  </si>
  <si>
    <t>999936002449</t>
  </si>
  <si>
    <t>23186232069324000008</t>
  </si>
  <si>
    <t>999911001843</t>
  </si>
  <si>
    <t>23186232069324000009</t>
  </si>
  <si>
    <t>2318623206932400000A</t>
  </si>
  <si>
    <t>2318623206932400000B</t>
  </si>
  <si>
    <t>889968001798</t>
  </si>
  <si>
    <t>2318623206932400000C</t>
  </si>
  <si>
    <t>2318623206932400000D</t>
  </si>
  <si>
    <t>2318623206932400000E</t>
  </si>
  <si>
    <t>袁振华</t>
  </si>
  <si>
    <t>998845001908</t>
  </si>
  <si>
    <t>2318623206932400000F</t>
  </si>
  <si>
    <t>2318623206932400000G</t>
  </si>
  <si>
    <t>马翔翔</t>
  </si>
  <si>
    <t>999925001140</t>
  </si>
  <si>
    <r>
      <rPr>
        <b/>
        <sz val="12"/>
        <rFont val="宋体"/>
        <charset val="134"/>
        <scheme val="minor"/>
      </rPr>
      <t>池塘淡水鱼养殖（单位保额500元/亩，费率5%,保期</t>
    </r>
    <r>
      <rPr>
        <b/>
        <sz val="10"/>
        <rFont val="宋体"/>
        <charset val="134"/>
        <scheme val="minor"/>
      </rPr>
      <t>2024.05.01-2025.0.3.01</t>
    </r>
    <r>
      <rPr>
        <b/>
        <sz val="12"/>
        <rFont val="宋体"/>
        <charset val="134"/>
        <scheme val="minor"/>
      </rPr>
      <t>）</t>
    </r>
  </si>
  <si>
    <t>23244232060824000001</t>
  </si>
  <si>
    <t>2024/4/16   2024/4/24</t>
  </si>
  <si>
    <t>18313.56+6104.52=24418.08</t>
  </si>
  <si>
    <t>c00171000011 c00159000011</t>
  </si>
</sst>
</file>

<file path=xl/styles.xml><?xml version="1.0" encoding="utf-8"?>
<styleSheet xmlns="http://schemas.openxmlformats.org/spreadsheetml/2006/main">
  <numFmts count="9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00000"/>
    <numFmt numFmtId="178" formatCode="0.00_ "/>
    <numFmt numFmtId="179" formatCode="0.00_);[Red]\(0.00\)"/>
    <numFmt numFmtId="180" formatCode="0.00_);\(0.00\)"/>
  </numFmts>
  <fonts count="43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10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/>
    <xf numFmtId="0" fontId="2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24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2" fillId="24" borderId="6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/>
    <xf numFmtId="0" fontId="19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/>
    <xf numFmtId="0" fontId="24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5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24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42" fillId="0" borderId="0">
      <alignment vertical="center"/>
    </xf>
    <xf numFmtId="0" fontId="14" fillId="0" borderId="0"/>
    <xf numFmtId="0" fontId="24" fillId="0" borderId="0"/>
    <xf numFmtId="0" fontId="21" fillId="0" borderId="0">
      <alignment vertical="center"/>
    </xf>
    <xf numFmtId="0" fontId="2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8" fontId="5" fillId="0" borderId="1" xfId="7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179" fontId="6" fillId="2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14" fontId="3" fillId="0" borderId="0" xfId="0" applyNumberFormat="1" applyFont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79" fontId="3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179" fontId="3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/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10" fillId="0" borderId="1" xfId="100" applyNumberFormat="1" applyFont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wrapText="1"/>
    </xf>
    <xf numFmtId="180" fontId="5" fillId="0" borderId="1" xfId="72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179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179" fontId="6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80" fontId="3" fillId="0" borderId="0" xfId="0" applyNumberFormat="1" applyFont="1" applyAlignment="1">
      <alignment wrapText="1"/>
    </xf>
    <xf numFmtId="0" fontId="11" fillId="2" borderId="0" xfId="100" applyFont="1" applyFill="1"/>
    <xf numFmtId="0" fontId="12" fillId="0" borderId="0" xfId="100" applyFont="1"/>
    <xf numFmtId="0" fontId="10" fillId="2" borderId="0" xfId="100" applyFont="1" applyFill="1" applyAlignment="1">
      <alignment horizontal="center" vertical="center" wrapText="1"/>
    </xf>
    <xf numFmtId="0" fontId="13" fillId="2" borderId="0" xfId="100" applyFont="1" applyFill="1"/>
    <xf numFmtId="0" fontId="14" fillId="0" borderId="0" xfId="100"/>
    <xf numFmtId="179" fontId="14" fillId="0" borderId="0" xfId="100" applyNumberFormat="1"/>
    <xf numFmtId="10" fontId="14" fillId="0" borderId="0" xfId="100" applyNumberFormat="1"/>
    <xf numFmtId="178" fontId="14" fillId="0" borderId="0" xfId="100" applyNumberFormat="1"/>
    <xf numFmtId="179" fontId="14" fillId="2" borderId="0" xfId="100" applyNumberFormat="1" applyFill="1"/>
    <xf numFmtId="0" fontId="14" fillId="2" borderId="0" xfId="100" applyFill="1"/>
    <xf numFmtId="0" fontId="15" fillId="0" borderId="0" xfId="100" applyFont="1" applyAlignment="1">
      <alignment horizontal="center" vertical="center" wrapText="1"/>
    </xf>
    <xf numFmtId="9" fontId="15" fillId="0" borderId="0" xfId="100" applyNumberFormat="1" applyFont="1" applyAlignment="1">
      <alignment horizontal="center" vertical="center" wrapText="1"/>
    </xf>
    <xf numFmtId="0" fontId="16" fillId="0" borderId="2" xfId="100" applyFont="1" applyBorder="1" applyAlignment="1">
      <alignment horizontal="left" vertical="center" wrapText="1"/>
    </xf>
    <xf numFmtId="0" fontId="8" fillId="0" borderId="1" xfId="10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8" fontId="8" fillId="0" borderId="1" xfId="100" applyNumberFormat="1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9" fontId="8" fillId="0" borderId="1" xfId="10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8" fillId="2" borderId="1" xfId="100" applyFont="1" applyFill="1" applyBorder="1" applyAlignment="1">
      <alignment horizontal="center" vertical="center" wrapText="1"/>
    </xf>
    <xf numFmtId="0" fontId="10" fillId="0" borderId="1" xfId="100" applyFont="1" applyBorder="1" applyAlignment="1">
      <alignment horizontal="center" vertical="center" wrapText="1"/>
    </xf>
    <xf numFmtId="10" fontId="10" fillId="0" borderId="1" xfId="100" applyNumberFormat="1" applyFont="1" applyBorder="1" applyAlignment="1">
      <alignment horizontal="center" vertical="center" wrapText="1"/>
    </xf>
    <xf numFmtId="9" fontId="10" fillId="0" borderId="1" xfId="100" applyNumberFormat="1" applyFont="1" applyBorder="1" applyAlignment="1">
      <alignment horizontal="center" vertical="center" wrapText="1"/>
    </xf>
    <xf numFmtId="179" fontId="16" fillId="0" borderId="0" xfId="0" applyNumberFormat="1" applyFont="1" applyAlignment="1">
      <alignment vertical="center" wrapText="1"/>
    </xf>
    <xf numFmtId="179" fontId="16" fillId="0" borderId="0" xfId="0" applyNumberFormat="1" applyFont="1" applyAlignment="1">
      <alignment vertical="center"/>
    </xf>
    <xf numFmtId="178" fontId="10" fillId="0" borderId="0" xfId="100" applyNumberFormat="1" applyFont="1"/>
    <xf numFmtId="179" fontId="16" fillId="0" borderId="0" xfId="100" applyNumberFormat="1" applyFont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78" fontId="14" fillId="2" borderId="0" xfId="100" applyNumberFormat="1" applyFill="1"/>
    <xf numFmtId="0" fontId="16" fillId="0" borderId="0" xfId="100" applyFont="1" applyAlignment="1">
      <alignment horizontal="left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差_2015年水稻、玉米、棉花汇总（杨小龙）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_ET_STYLE_NoName_00_" xfId="22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常规 31" xfId="33"/>
    <cellStyle name="常规 26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差_2014年签单小麦油菜汇总1" xfId="46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差_2015年小麦油菜汇总（2015.1.15）" xfId="51"/>
    <cellStyle name="强调文字颜色 4" xfId="52" builtinId="41"/>
    <cellStyle name="20% - 强调文字颜色 4" xfId="53" builtinId="42"/>
    <cellStyle name="好_2014年签单小麦油菜汇总1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gcd" xfId="64"/>
    <cellStyle name="差_2015年水稻、玉米、棉花汇总（）" xfId="65"/>
    <cellStyle name="常规 11" xfId="66"/>
    <cellStyle name="常规 13" xfId="67"/>
    <cellStyle name="常规 11 2" xfId="68"/>
    <cellStyle name="常规 12 2" xfId="69"/>
    <cellStyle name="常规 14" xfId="70"/>
    <cellStyle name="常规 14 2" xfId="71"/>
    <cellStyle name="常规 149 2 2 2" xfId="72"/>
    <cellStyle name="常规 15" xfId="73"/>
    <cellStyle name="常规 15 2" xfId="74"/>
    <cellStyle name="常规 17" xfId="75"/>
    <cellStyle name="常规 2" xfId="76"/>
    <cellStyle name="常规 2 2" xfId="77"/>
    <cellStyle name="常规 2 27 2" xfId="78"/>
    <cellStyle name="常规 2 3" xfId="79"/>
    <cellStyle name="常规 2 4" xfId="80"/>
    <cellStyle name="常规 22 8" xfId="81"/>
    <cellStyle name="常规 24" xfId="82"/>
    <cellStyle name="常规 27" xfId="83"/>
    <cellStyle name="常规 3" xfId="84"/>
    <cellStyle name="常规 3 2" xfId="85"/>
    <cellStyle name="常规 3 3" xfId="86"/>
    <cellStyle name="常规 33" xfId="87"/>
    <cellStyle name="常规 34" xfId="88"/>
    <cellStyle name="常规 35" xfId="89"/>
    <cellStyle name="常规 36" xfId="90"/>
    <cellStyle name="好_2015年水稻、玉米、棉花汇总（杨小龙）" xfId="91"/>
    <cellStyle name="常规 37" xfId="92"/>
    <cellStyle name="常规 4" xfId="93"/>
    <cellStyle name="常规 5" xfId="94"/>
    <cellStyle name="常规 5 3" xfId="95"/>
    <cellStyle name="常规 6 2" xfId="96"/>
    <cellStyle name="常规 7" xfId="97"/>
    <cellStyle name="常规 7 2" xfId="98"/>
    <cellStyle name="常规 74" xfId="99"/>
    <cellStyle name="常规 8" xfId="100"/>
    <cellStyle name="常规 9" xfId="101"/>
    <cellStyle name="常规 9 2" xfId="102"/>
    <cellStyle name="常规 9 3" xfId="103"/>
    <cellStyle name="好_2015年水稻、玉米、棉花汇总（）" xfId="104"/>
    <cellStyle name="好_2015年小麦油菜汇总（2015.1.15）" xfId="105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2" name="HTMLHidden1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3" name="HTMLHidden2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4" name="HTMLHidden3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5" name="HTMLHidden4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6" name="HTMLHidden5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7" name="HTMLHidden6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8" name="HTMLHidden7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9" name="HTMLHidden8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10" name="HTMLHidden9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11" name="HTMLHidden10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12" name="HTMLHidden11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13" name="HTMLHidden12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14" name="HTMLHidden13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>
      <xdr:nvSpPr>
        <xdr:cNvPr id="15" name="HTMLHidden14" hidden="1"/>
        <xdr:cNvSpPr/>
      </xdr:nvSpPr>
      <xdr:spPr>
        <a:xfrm>
          <a:off x="3032760" y="1905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905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0" name="HTMLHidden1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1" name="HTMLHidden2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2" name="HTMLHidden3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3" name="HTMLHidden4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4" name="HTMLHidden5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5" name="HTMLHidden6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6" name="HTMLHidden7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7" name="HTMLHidden8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8" name="HTMLHidden9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39" name="HTMLHidden10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40" name="HTMLHidden11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41" name="HTMLHidden12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42" name="HTMLHidden13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>
      <xdr:nvSpPr>
        <xdr:cNvPr id="43" name="HTMLHidden14" hidden="1"/>
        <xdr:cNvSpPr/>
      </xdr:nvSpPr>
      <xdr:spPr>
        <a:xfrm>
          <a:off x="853440" y="1905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905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58" name="HTMLHidden1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59" name="HTMLHidden2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0" name="HTMLHidden3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1" name="HTMLHidden4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2" name="HTMLHidden5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3" name="HTMLHidden6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4" name="HTMLHidden7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5" name="HTMLHidden8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6" name="HTMLHidden9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7" name="HTMLHidden10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8" name="HTMLHidden11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69" name="HTMLHidden12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70" name="HTMLHidden13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>
      <xdr:nvSpPr>
        <xdr:cNvPr id="71" name="HTMLHidden14" hidden="1"/>
        <xdr:cNvSpPr/>
      </xdr:nvSpPr>
      <xdr:spPr>
        <a:xfrm>
          <a:off x="3032760" y="16764000"/>
          <a:ext cx="912495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6764000"/>
          <a:ext cx="91249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86" name="HTMLHidden1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87" name="HTMLHidden2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88" name="HTMLHidden3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89" name="HTMLHidden4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0" name="HTMLHidden5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1" name="HTMLHidden6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2" name="HTMLHidden7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3" name="HTMLHidden8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4" name="HTMLHidden9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5" name="HTMLHidden10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6" name="HTMLHidden11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7" name="HTMLHidden12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8" name="HTMLHidden13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>
      <xdr:nvSpPr>
        <xdr:cNvPr id="99" name="HTMLHidden14" hidden="1"/>
        <xdr:cNvSpPr/>
      </xdr:nvSpPr>
      <xdr:spPr>
        <a:xfrm>
          <a:off x="853440" y="167640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0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1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2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3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4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5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6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7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8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9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0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1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2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3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6764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14" name="HTMLHidden1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15" name="HTMLHidden2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16" name="HTMLHidden3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17" name="HTMLHidden4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18" name="HTMLHidden5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19" name="HTMLHidden6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0" name="HTMLHidden7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1" name="HTMLHidden8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2" name="HTMLHidden9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3" name="HTMLHidden10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4" name="HTMLHidden11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5" name="HTMLHidden12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6" name="HTMLHidden13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>
      <xdr:nvSpPr>
        <xdr:cNvPr id="127" name="HTMLHidden14" hidden="1"/>
        <xdr:cNvSpPr/>
      </xdr:nvSpPr>
      <xdr:spPr>
        <a:xfrm>
          <a:off x="303276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28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29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0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1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2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3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4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5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6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7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8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9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40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41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276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2" name="HTMLHidden1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3" name="HTMLHidden2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4" name="HTMLHidden3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5" name="HTMLHidden4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6" name="HTMLHidden5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7" name="HTMLHidden6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8" name="HTMLHidden7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49" name="HTMLHidden8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50" name="HTMLHidden9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51" name="HTMLHidden10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52" name="HTMLHidden11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53" name="HTMLHidden12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54" name="HTMLHidden13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>
      <xdr:nvSpPr>
        <xdr:cNvPr id="155" name="HTMLHidden14" hidden="1"/>
        <xdr:cNvSpPr/>
      </xdr:nvSpPr>
      <xdr:spPr>
        <a:xfrm>
          <a:off x="853440" y="18745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3440" y="18745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2" name="HTMLHidden1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3" name="HTMLHidden2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4" name="HTMLHidden3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5" name="HTMLHidden4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6" name="HTMLHidden5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7" name="HTMLHidden6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8" name="HTMLHidden7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9" name="HTMLHidden8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10" name="HTMLHidden9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11" name="HTMLHidden10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12" name="HTMLHidden11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13" name="HTMLHidden12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14" name="HTMLHidden13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>
      <xdr:nvSpPr>
        <xdr:cNvPr id="15" name="HTMLHidden14" hidden="1"/>
        <xdr:cNvSpPr/>
      </xdr:nvSpPr>
      <xdr:spPr>
        <a:xfrm>
          <a:off x="4137660" y="19812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0" name="HTMLHidden1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1" name="HTMLHidden2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2" name="HTMLHidden3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3" name="HTMLHidden4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4" name="HTMLHidden5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5" name="HTMLHidden6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6" name="HTMLHidden7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7" name="HTMLHidden8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8" name="HTMLHidden9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39" name="HTMLHidden10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40" name="HTMLHidden11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41" name="HTMLHidden12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42" name="HTMLHidden13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>
      <xdr:nvSpPr>
        <xdr:cNvPr id="43" name="HTMLHidden14" hidden="1"/>
        <xdr:cNvSpPr/>
      </xdr:nvSpPr>
      <xdr:spPr>
        <a:xfrm>
          <a:off x="4137660" y="2971800"/>
          <a:ext cx="91059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91059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2" name="HTMLHidden1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3" name="HTMLHidden2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4" name="HTMLHidden3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5" name="HTMLHidden4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6" name="HTMLHidden5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7" name="HTMLHidden6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8" name="HTMLHidden7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9" name="HTMLHidden8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10" name="HTMLHidden9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11" name="HTMLHidden10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12" name="HTMLHidden11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13" name="HTMLHidden12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14" name="HTMLHidden13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sp>
      <xdr:nvSpPr>
        <xdr:cNvPr id="15" name="HTMLHidden14" hidden="1"/>
        <xdr:cNvSpPr/>
      </xdr:nvSpPr>
      <xdr:spPr>
        <a:xfrm>
          <a:off x="4137660" y="19812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621030</xdr:colOff>
      <xdr:row>5</xdr:row>
      <xdr:rowOff>30480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19812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0" name="HTMLHidden1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1" name="HTMLHidden2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2" name="HTMLHidden3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3" name="HTMLHidden4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4" name="HTMLHidden5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5" name="HTMLHidden6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6" name="HTMLHidden7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7" name="HTMLHidden8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8" name="HTMLHidden9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39" name="HTMLHidden10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40" name="HTMLHidden11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41" name="HTMLHidden12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42" name="HTMLHidden13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sp>
      <xdr:nvSpPr>
        <xdr:cNvPr id="43" name="HTMLHidden14" hidden="1"/>
        <xdr:cNvSpPr/>
      </xdr:nvSpPr>
      <xdr:spPr>
        <a:xfrm>
          <a:off x="4137660" y="2971800"/>
          <a:ext cx="1360170" cy="52578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621030</xdr:colOff>
      <xdr:row>7</xdr:row>
      <xdr:rowOff>30480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7660" y="2971800"/>
          <a:ext cx="136017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K10" sqref="K10"/>
    </sheetView>
  </sheetViews>
  <sheetFormatPr defaultColWidth="9" defaultRowHeight="14.25"/>
  <cols>
    <col min="1" max="1" width="11.2" style="68" customWidth="1"/>
    <col min="2" max="2" width="6.5" style="69" customWidth="1"/>
    <col min="3" max="3" width="10.6" style="70" customWidth="1"/>
    <col min="4" max="4" width="8.1" style="71" customWidth="1"/>
    <col min="5" max="5" width="6.9" style="70" customWidth="1"/>
    <col min="6" max="6" width="10.4" style="72" customWidth="1"/>
    <col min="7" max="7" width="11.7" style="73" customWidth="1"/>
    <col min="8" max="8" width="6.1" style="73" customWidth="1"/>
    <col min="9" max="9" width="9.9" style="73" customWidth="1"/>
    <col min="10" max="10" width="6.1" style="72" customWidth="1"/>
    <col min="11" max="11" width="9.9" style="74" customWidth="1"/>
    <col min="12" max="12" width="3.9" style="74" customWidth="1"/>
    <col min="13" max="13" width="8.6" style="74" customWidth="1"/>
    <col min="14" max="14" width="6.1" style="74" customWidth="1"/>
    <col min="15" max="15" width="9.2" style="74" customWidth="1"/>
    <col min="16" max="16" width="6.1" style="74" customWidth="1"/>
    <col min="17" max="19" width="9.9" style="74" customWidth="1"/>
    <col min="20" max="16384" width="9" style="74"/>
  </cols>
  <sheetData>
    <row r="1" s="65" customFormat="1" ht="25.5" customHeight="1" spans="1:19">
      <c r="A1" s="75" t="s">
        <v>0</v>
      </c>
      <c r="B1" s="75"/>
      <c r="C1" s="75"/>
      <c r="D1" s="75"/>
      <c r="E1" s="76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="66" customFormat="1" ht="25.5" customHeight="1" spans="1:19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91"/>
      <c r="P2" s="91"/>
      <c r="Q2" s="95" t="s">
        <v>2</v>
      </c>
      <c r="R2" s="95"/>
      <c r="S2" s="95"/>
    </row>
    <row r="3" s="67" customFormat="1" ht="20.25" customHeight="1" spans="1:19">
      <c r="A3" s="78" t="s">
        <v>3</v>
      </c>
      <c r="B3" s="79" t="s">
        <v>4</v>
      </c>
      <c r="C3" s="80" t="s">
        <v>5</v>
      </c>
      <c r="D3" s="81" t="s">
        <v>6</v>
      </c>
      <c r="E3" s="82" t="s">
        <v>7</v>
      </c>
      <c r="F3" s="80" t="s">
        <v>8</v>
      </c>
      <c r="G3" s="80" t="s">
        <v>9</v>
      </c>
      <c r="H3" s="80" t="s">
        <v>10</v>
      </c>
      <c r="I3" s="80"/>
      <c r="J3" s="80"/>
      <c r="K3" s="80"/>
      <c r="L3" s="80"/>
      <c r="M3" s="80"/>
      <c r="N3" s="80"/>
      <c r="O3" s="80"/>
      <c r="P3" s="80"/>
      <c r="Q3" s="80"/>
      <c r="R3" s="80" t="s">
        <v>11</v>
      </c>
      <c r="S3" s="81" t="s">
        <v>12</v>
      </c>
    </row>
    <row r="4" s="67" customFormat="1" ht="12" spans="1:19">
      <c r="A4" s="78"/>
      <c r="B4" s="79"/>
      <c r="C4" s="80"/>
      <c r="D4" s="81"/>
      <c r="E4" s="82"/>
      <c r="F4" s="80"/>
      <c r="G4" s="80"/>
      <c r="H4" s="83" t="s">
        <v>13</v>
      </c>
      <c r="I4" s="81"/>
      <c r="J4" s="81" t="s">
        <v>14</v>
      </c>
      <c r="K4" s="81"/>
      <c r="L4" s="81" t="s">
        <v>15</v>
      </c>
      <c r="M4" s="81"/>
      <c r="N4" s="81" t="s">
        <v>16</v>
      </c>
      <c r="O4" s="81"/>
      <c r="P4" s="81" t="s">
        <v>17</v>
      </c>
      <c r="Q4" s="81"/>
      <c r="R4" s="80"/>
      <c r="S4" s="81"/>
    </row>
    <row r="5" s="67" customFormat="1" ht="39.9" customHeight="1" spans="1:19">
      <c r="A5" s="78"/>
      <c r="B5" s="79"/>
      <c r="C5" s="80"/>
      <c r="D5" s="81"/>
      <c r="E5" s="82"/>
      <c r="F5" s="80"/>
      <c r="G5" s="80"/>
      <c r="H5" s="82" t="s">
        <v>18</v>
      </c>
      <c r="I5" s="81" t="s">
        <v>19</v>
      </c>
      <c r="J5" s="80" t="s">
        <v>18</v>
      </c>
      <c r="K5" s="81" t="s">
        <v>19</v>
      </c>
      <c r="L5" s="80" t="s">
        <v>18</v>
      </c>
      <c r="M5" s="81" t="s">
        <v>19</v>
      </c>
      <c r="N5" s="80" t="s">
        <v>18</v>
      </c>
      <c r="O5" s="81" t="s">
        <v>19</v>
      </c>
      <c r="P5" s="80" t="s">
        <v>18</v>
      </c>
      <c r="Q5" s="81" t="s">
        <v>19</v>
      </c>
      <c r="R5" s="80"/>
      <c r="S5" s="81"/>
    </row>
    <row r="6" s="67" customFormat="1" ht="39.9" customHeight="1" spans="1:19">
      <c r="A6" s="84" t="s">
        <v>20</v>
      </c>
      <c r="B6" s="85">
        <v>65</v>
      </c>
      <c r="C6" s="40">
        <v>17653.11</v>
      </c>
      <c r="D6" s="40">
        <v>1300</v>
      </c>
      <c r="E6" s="86">
        <v>0.035</v>
      </c>
      <c r="F6" s="40">
        <f>D6*E6</f>
        <v>45.5</v>
      </c>
      <c r="G6" s="40">
        <v>803216.54</v>
      </c>
      <c r="H6" s="86">
        <v>0.35</v>
      </c>
      <c r="I6" s="40">
        <v>281125.85</v>
      </c>
      <c r="J6" s="86">
        <v>0.3</v>
      </c>
      <c r="K6" s="40">
        <v>240964.97</v>
      </c>
      <c r="L6" s="92"/>
      <c r="M6" s="40"/>
      <c r="N6" s="93">
        <v>0.05</v>
      </c>
      <c r="O6" s="40">
        <v>40160.89</v>
      </c>
      <c r="P6" s="93">
        <v>0.3</v>
      </c>
      <c r="Q6" s="40">
        <v>240964.83</v>
      </c>
      <c r="R6" s="40">
        <v>240964.83</v>
      </c>
      <c r="S6" s="40">
        <f>G6-R6</f>
        <v>562251.71</v>
      </c>
    </row>
    <row r="7" s="67" customFormat="1" ht="39.9" customHeight="1" spans="1:19">
      <c r="A7" s="84" t="s">
        <v>21</v>
      </c>
      <c r="B7" s="85">
        <v>7</v>
      </c>
      <c r="C7" s="40">
        <v>292.6</v>
      </c>
      <c r="D7" s="40">
        <v>1000</v>
      </c>
      <c r="E7" s="86">
        <v>0.055</v>
      </c>
      <c r="F7" s="40">
        <f t="shared" ref="F7:F9" si="0">D7*E7</f>
        <v>55</v>
      </c>
      <c r="G7" s="40">
        <f>C7*F7</f>
        <v>16093</v>
      </c>
      <c r="H7" s="86">
        <v>0.35</v>
      </c>
      <c r="I7" s="40">
        <v>5632.56</v>
      </c>
      <c r="J7" s="86">
        <v>0.3</v>
      </c>
      <c r="K7" s="40">
        <f>G7*J7</f>
        <v>4827.9</v>
      </c>
      <c r="L7" s="92"/>
      <c r="M7" s="40"/>
      <c r="N7" s="93">
        <v>0.25</v>
      </c>
      <c r="O7" s="40">
        <v>4023.26</v>
      </c>
      <c r="P7" s="93">
        <v>0.1</v>
      </c>
      <c r="Q7" s="40">
        <v>1609.28</v>
      </c>
      <c r="R7" s="40">
        <v>1609.28</v>
      </c>
      <c r="S7" s="40">
        <f t="shared" ref="S7:S9" si="1">G7-R7</f>
        <v>14483.72</v>
      </c>
    </row>
    <row r="8" s="67" customFormat="1" ht="39.9" customHeight="1" spans="1:19">
      <c r="A8" s="84" t="s">
        <v>22</v>
      </c>
      <c r="B8" s="85">
        <v>16</v>
      </c>
      <c r="C8" s="40">
        <v>1898.14</v>
      </c>
      <c r="D8" s="40">
        <v>500</v>
      </c>
      <c r="E8" s="86">
        <v>0.05</v>
      </c>
      <c r="F8" s="40">
        <f t="shared" si="0"/>
        <v>25</v>
      </c>
      <c r="G8" s="40">
        <f t="shared" ref="G8:G9" si="2">C8*F8</f>
        <v>47453.5</v>
      </c>
      <c r="H8" s="86">
        <v>0.35</v>
      </c>
      <c r="I8" s="40">
        <f t="shared" ref="I8" si="3">G8*H8</f>
        <v>16608.725</v>
      </c>
      <c r="J8" s="86">
        <v>0.25</v>
      </c>
      <c r="K8" s="40">
        <f t="shared" ref="K8" si="4">G8*J8</f>
        <v>11863.375</v>
      </c>
      <c r="L8" s="92"/>
      <c r="M8" s="40"/>
      <c r="N8" s="93">
        <v>0.1</v>
      </c>
      <c r="O8" s="40">
        <f>G8*N8</f>
        <v>4745.35</v>
      </c>
      <c r="P8" s="93">
        <v>0.3</v>
      </c>
      <c r="Q8" s="40">
        <v>14236.04</v>
      </c>
      <c r="R8" s="40">
        <f>Q8</f>
        <v>14236.04</v>
      </c>
      <c r="S8" s="40">
        <f t="shared" si="1"/>
        <v>33217.46</v>
      </c>
    </row>
    <row r="9" s="67" customFormat="1" ht="39.9" customHeight="1" spans="1:19">
      <c r="A9" s="84" t="s">
        <v>23</v>
      </c>
      <c r="B9" s="85">
        <v>1</v>
      </c>
      <c r="C9" s="40">
        <v>169.57</v>
      </c>
      <c r="D9" s="40">
        <v>6000</v>
      </c>
      <c r="E9" s="86">
        <v>0.08</v>
      </c>
      <c r="F9" s="40">
        <f t="shared" si="0"/>
        <v>480</v>
      </c>
      <c r="G9" s="40">
        <f t="shared" si="2"/>
        <v>81393.6</v>
      </c>
      <c r="H9" s="87"/>
      <c r="I9" s="40"/>
      <c r="J9" s="87"/>
      <c r="K9" s="40"/>
      <c r="L9" s="92"/>
      <c r="M9" s="40"/>
      <c r="N9" s="93">
        <v>0.7</v>
      </c>
      <c r="O9" s="40">
        <f t="shared" ref="O9" si="5">G9*N9</f>
        <v>56975.52</v>
      </c>
      <c r="P9" s="93">
        <v>0.3</v>
      </c>
      <c r="Q9" s="40">
        <f t="shared" ref="Q9" si="6">G9*P9</f>
        <v>24418.08</v>
      </c>
      <c r="R9" s="40">
        <f t="shared" ref="R9" si="7">Q9</f>
        <v>24418.08</v>
      </c>
      <c r="S9" s="40">
        <f t="shared" si="1"/>
        <v>56975.52</v>
      </c>
    </row>
    <row r="10" ht="39" customHeight="1" spans="1:19">
      <c r="A10" s="84" t="s">
        <v>24</v>
      </c>
      <c r="B10" s="40">
        <f>SUM(B6:B9)</f>
        <v>89</v>
      </c>
      <c r="C10" s="40">
        <f>SUM(C6:C9)</f>
        <v>20013.42</v>
      </c>
      <c r="D10" s="40"/>
      <c r="E10" s="87"/>
      <c r="F10" s="40"/>
      <c r="G10" s="40">
        <f>SUM(G6:G9)</f>
        <v>948156.64</v>
      </c>
      <c r="H10" s="40"/>
      <c r="I10" s="40">
        <f>SUM(I6:I8)</f>
        <v>303367.135</v>
      </c>
      <c r="J10" s="40"/>
      <c r="K10" s="40">
        <f>SUM(K6:K8)</f>
        <v>257656.245</v>
      </c>
      <c r="L10" s="40"/>
      <c r="M10" s="40"/>
      <c r="N10" s="40"/>
      <c r="O10" s="40">
        <f>SUM(O6:O9)</f>
        <v>105905.02</v>
      </c>
      <c r="P10" s="40"/>
      <c r="Q10" s="40">
        <f>SUM(Q6:Q9)</f>
        <v>281228.23</v>
      </c>
      <c r="R10" s="40">
        <f>SUM(R6:R9)</f>
        <v>281228.23</v>
      </c>
      <c r="S10" s="40">
        <f>SUM(S6:S9)</f>
        <v>666928.41</v>
      </c>
    </row>
    <row r="11" ht="22.5" customHeight="1" spans="1:19">
      <c r="A11" s="88" t="s">
        <v>25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3:13">
      <c r="M12" s="94"/>
    </row>
    <row r="13" spans="6:6">
      <c r="F13" s="90"/>
    </row>
  </sheetData>
  <mergeCells count="19">
    <mergeCell ref="A1:S1"/>
    <mergeCell ref="A2:N2"/>
    <mergeCell ref="Q2:S2"/>
    <mergeCell ref="H3:Q3"/>
    <mergeCell ref="H4:I4"/>
    <mergeCell ref="J4:K4"/>
    <mergeCell ref="L4:M4"/>
    <mergeCell ref="N4:O4"/>
    <mergeCell ref="P4:Q4"/>
    <mergeCell ref="A11:S11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4" right="0.4" top="0.55" bottom="0.35" header="0.31" footer="0.12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9"/>
  <sheetViews>
    <sheetView tabSelected="1" workbookViewId="0">
      <pane ySplit="2" topLeftCell="A13" activePane="bottomLeft" state="frozen"/>
      <selection/>
      <selection pane="bottomLeft" activeCell="Q25" sqref="Q25"/>
    </sheetView>
  </sheetViews>
  <sheetFormatPr defaultColWidth="14.7" defaultRowHeight="39" customHeight="1"/>
  <cols>
    <col min="1" max="1" width="4.6" style="3" customWidth="1"/>
    <col min="2" max="2" width="6.6" style="3" customWidth="1"/>
    <col min="3" max="3" width="9.5" style="3" customWidth="1"/>
    <col min="4" max="4" width="9.5" style="16" customWidth="1"/>
    <col min="5" max="5" width="9.6" style="16" customWidth="1"/>
    <col min="6" max="6" width="4.1" style="17" customWidth="1"/>
    <col min="7" max="7" width="8.1" style="18" customWidth="1"/>
    <col min="8" max="8" width="9" style="28" customWidth="1"/>
    <col min="9" max="9" width="9.5" style="18" customWidth="1"/>
    <col min="10" max="10" width="9.5" style="29" customWidth="1"/>
    <col min="11" max="11" width="10.2" style="25" customWidth="1"/>
    <col min="12" max="12" width="12.8" style="30" customWidth="1"/>
    <col min="13" max="13" width="9.6" style="19" customWidth="1"/>
    <col min="14" max="14" width="14.3" style="20" customWidth="1"/>
    <col min="15" max="15" width="9.7" style="19" customWidth="1"/>
    <col min="16" max="16384" width="14.7" style="19"/>
  </cols>
  <sheetData>
    <row r="1" s="1" customFormat="1" customHeight="1" spans="1: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3" customHeight="1" spans="1:15">
      <c r="A2" s="5" t="s">
        <v>27</v>
      </c>
      <c r="B2" s="5" t="s">
        <v>28</v>
      </c>
      <c r="C2" s="31" t="s">
        <v>29</v>
      </c>
      <c r="D2" s="6" t="s">
        <v>30</v>
      </c>
      <c r="E2" s="6" t="s">
        <v>31</v>
      </c>
      <c r="F2" s="7" t="s">
        <v>32</v>
      </c>
      <c r="G2" s="32" t="s">
        <v>5</v>
      </c>
      <c r="H2" s="33" t="s">
        <v>33</v>
      </c>
      <c r="I2" s="41" t="s">
        <v>34</v>
      </c>
      <c r="J2" s="42" t="s">
        <v>35</v>
      </c>
      <c r="K2" s="26" t="s">
        <v>36</v>
      </c>
      <c r="L2" s="33" t="s">
        <v>37</v>
      </c>
      <c r="M2" s="12" t="s">
        <v>38</v>
      </c>
      <c r="N2" s="12" t="s">
        <v>39</v>
      </c>
      <c r="O2" s="12" t="s">
        <v>40</v>
      </c>
    </row>
    <row r="3" s="3" customFormat="1" customHeight="1" spans="1:15">
      <c r="A3" s="9">
        <v>1</v>
      </c>
      <c r="B3" s="9" t="s">
        <v>41</v>
      </c>
      <c r="C3" s="34" t="s">
        <v>42</v>
      </c>
      <c r="D3" s="9" t="s">
        <v>43</v>
      </c>
      <c r="E3" s="9" t="s">
        <v>44</v>
      </c>
      <c r="F3" s="9">
        <v>1</v>
      </c>
      <c r="G3" s="9">
        <v>1498.66</v>
      </c>
      <c r="H3" s="35">
        <f>G3*45.5</f>
        <v>68189.03</v>
      </c>
      <c r="I3" s="35">
        <v>20456.71</v>
      </c>
      <c r="J3" s="22">
        <v>47732.32</v>
      </c>
      <c r="K3" s="43" t="s">
        <v>45</v>
      </c>
      <c r="L3" s="21" t="s">
        <v>46</v>
      </c>
      <c r="M3" s="10" t="s">
        <v>47</v>
      </c>
      <c r="N3" s="10" t="s">
        <v>48</v>
      </c>
      <c r="O3" s="9"/>
    </row>
    <row r="4" s="3" customFormat="1" customHeight="1" spans="1:15">
      <c r="A4" s="9">
        <v>2</v>
      </c>
      <c r="B4" s="9" t="s">
        <v>41</v>
      </c>
      <c r="C4" s="34" t="s">
        <v>49</v>
      </c>
      <c r="D4" s="9" t="s">
        <v>50</v>
      </c>
      <c r="E4" s="9" t="s">
        <v>51</v>
      </c>
      <c r="F4" s="9">
        <v>1</v>
      </c>
      <c r="G4" s="9">
        <v>439</v>
      </c>
      <c r="H4" s="35">
        <f t="shared" ref="H4:H6" si="0">G4*45.5</f>
        <v>19974.5</v>
      </c>
      <c r="I4" s="35">
        <v>5992.34</v>
      </c>
      <c r="J4" s="22">
        <v>13982.16</v>
      </c>
      <c r="K4" s="43">
        <v>45463</v>
      </c>
      <c r="L4" s="21" t="s">
        <v>52</v>
      </c>
      <c r="M4" s="9" t="s">
        <v>53</v>
      </c>
      <c r="N4" s="10" t="s">
        <v>54</v>
      </c>
      <c r="O4" s="9"/>
    </row>
    <row r="5" s="3" customFormat="1" customHeight="1" spans="1:15">
      <c r="A5" s="9">
        <v>3</v>
      </c>
      <c r="B5" s="9" t="s">
        <v>41</v>
      </c>
      <c r="C5" s="34" t="s">
        <v>55</v>
      </c>
      <c r="D5" s="9" t="s">
        <v>56</v>
      </c>
      <c r="E5" s="9" t="s">
        <v>57</v>
      </c>
      <c r="F5" s="9">
        <v>1</v>
      </c>
      <c r="G5" s="9">
        <v>215</v>
      </c>
      <c r="H5" s="35">
        <f t="shared" si="0"/>
        <v>9782.5</v>
      </c>
      <c r="I5" s="35">
        <v>2934.74</v>
      </c>
      <c r="J5" s="22">
        <v>6847.76</v>
      </c>
      <c r="K5" s="43" t="s">
        <v>58</v>
      </c>
      <c r="L5" s="21" t="s">
        <v>59</v>
      </c>
      <c r="M5" s="9" t="s">
        <v>56</v>
      </c>
      <c r="N5" s="10" t="s">
        <v>60</v>
      </c>
      <c r="O5" s="9"/>
    </row>
    <row r="6" s="3" customFormat="1" customHeight="1" spans="1:15">
      <c r="A6" s="9">
        <v>4</v>
      </c>
      <c r="B6" s="9" t="s">
        <v>41</v>
      </c>
      <c r="C6" s="34" t="s">
        <v>61</v>
      </c>
      <c r="D6" s="9" t="s">
        <v>50</v>
      </c>
      <c r="E6" s="9" t="s">
        <v>57</v>
      </c>
      <c r="F6" s="9">
        <v>1</v>
      </c>
      <c r="G6" s="9">
        <v>360</v>
      </c>
      <c r="H6" s="35">
        <f t="shared" si="0"/>
        <v>16380</v>
      </c>
      <c r="I6" s="35">
        <v>4914</v>
      </c>
      <c r="J6" s="22">
        <v>11466</v>
      </c>
      <c r="K6" s="43">
        <v>45467</v>
      </c>
      <c r="L6" s="21">
        <v>4914</v>
      </c>
      <c r="M6" s="9" t="s">
        <v>50</v>
      </c>
      <c r="N6" s="10" t="s">
        <v>62</v>
      </c>
      <c r="O6" s="9"/>
    </row>
    <row r="7" s="3" customFormat="1" customHeight="1" spans="1:15">
      <c r="A7" s="9">
        <v>5</v>
      </c>
      <c r="B7" s="9" t="s">
        <v>41</v>
      </c>
      <c r="C7" s="34" t="s">
        <v>63</v>
      </c>
      <c r="D7" s="9" t="s">
        <v>64</v>
      </c>
      <c r="E7" s="9" t="s">
        <v>57</v>
      </c>
      <c r="F7" s="9">
        <v>1</v>
      </c>
      <c r="G7" s="9">
        <v>845</v>
      </c>
      <c r="H7" s="35">
        <f t="shared" ref="H7:H39" si="1">G7*45.5</f>
        <v>38447.5</v>
      </c>
      <c r="I7" s="35">
        <v>11534.24</v>
      </c>
      <c r="J7" s="22">
        <v>26913.26</v>
      </c>
      <c r="K7" s="43">
        <v>45467</v>
      </c>
      <c r="L7" s="21">
        <v>11534.25</v>
      </c>
      <c r="M7" s="9" t="s">
        <v>50</v>
      </c>
      <c r="N7" s="10" t="s">
        <v>65</v>
      </c>
      <c r="O7" s="9"/>
    </row>
    <row r="8" s="3" customFormat="1" customHeight="1" spans="1:15">
      <c r="A8" s="9">
        <v>6</v>
      </c>
      <c r="B8" s="9" t="s">
        <v>41</v>
      </c>
      <c r="C8" s="34" t="s">
        <v>66</v>
      </c>
      <c r="D8" s="9" t="s">
        <v>43</v>
      </c>
      <c r="E8" s="9" t="s">
        <v>67</v>
      </c>
      <c r="F8" s="9">
        <v>1</v>
      </c>
      <c r="G8" s="9">
        <v>1748.05</v>
      </c>
      <c r="H8" s="35">
        <f t="shared" si="1"/>
        <v>79536.275</v>
      </c>
      <c r="I8" s="35">
        <v>23860.89</v>
      </c>
      <c r="J8" s="22">
        <v>55675.39</v>
      </c>
      <c r="K8" s="44" t="s">
        <v>45</v>
      </c>
      <c r="L8" s="45" t="s">
        <v>46</v>
      </c>
      <c r="M8" s="46" t="s">
        <v>47</v>
      </c>
      <c r="N8" s="47" t="s">
        <v>48</v>
      </c>
      <c r="O8" s="9"/>
    </row>
    <row r="9" s="3" customFormat="1" customHeight="1" spans="1:15">
      <c r="A9" s="9">
        <v>7</v>
      </c>
      <c r="B9" s="9" t="s">
        <v>41</v>
      </c>
      <c r="C9" s="34" t="s">
        <v>68</v>
      </c>
      <c r="D9" s="9" t="s">
        <v>43</v>
      </c>
      <c r="E9" s="9" t="s">
        <v>69</v>
      </c>
      <c r="F9" s="9">
        <v>1</v>
      </c>
      <c r="G9" s="9">
        <v>1753.6</v>
      </c>
      <c r="H9" s="35">
        <f t="shared" si="1"/>
        <v>79788.8</v>
      </c>
      <c r="I9" s="35">
        <v>23936.64</v>
      </c>
      <c r="J9" s="22">
        <v>55852.16</v>
      </c>
      <c r="K9" s="48"/>
      <c r="L9" s="49"/>
      <c r="M9" s="50"/>
      <c r="N9" s="51"/>
      <c r="O9" s="9"/>
    </row>
    <row r="10" s="3" customFormat="1" customHeight="1" spans="1:15">
      <c r="A10" s="9">
        <v>8</v>
      </c>
      <c r="B10" s="9" t="s">
        <v>41</v>
      </c>
      <c r="C10" s="34" t="s">
        <v>70</v>
      </c>
      <c r="D10" s="9" t="s">
        <v>43</v>
      </c>
      <c r="E10" s="9" t="s">
        <v>71</v>
      </c>
      <c r="F10" s="9">
        <v>1</v>
      </c>
      <c r="G10" s="9">
        <v>138.13</v>
      </c>
      <c r="H10" s="35">
        <f t="shared" si="1"/>
        <v>6284.915</v>
      </c>
      <c r="I10" s="35">
        <v>1885.48</v>
      </c>
      <c r="J10" s="22">
        <v>4399.44</v>
      </c>
      <c r="K10" s="52"/>
      <c r="L10" s="53"/>
      <c r="M10" s="54"/>
      <c r="N10" s="55"/>
      <c r="O10" s="9"/>
    </row>
    <row r="11" s="3" customFormat="1" customHeight="1" spans="1:15">
      <c r="A11" s="9">
        <v>9</v>
      </c>
      <c r="B11" s="9" t="s">
        <v>41</v>
      </c>
      <c r="C11" s="34" t="s">
        <v>72</v>
      </c>
      <c r="D11" s="9" t="s">
        <v>73</v>
      </c>
      <c r="E11" s="9" t="s">
        <v>69</v>
      </c>
      <c r="F11" s="9">
        <v>1</v>
      </c>
      <c r="G11" s="9">
        <v>667.53</v>
      </c>
      <c r="H11" s="35">
        <f t="shared" si="1"/>
        <v>30372.615</v>
      </c>
      <c r="I11" s="35">
        <v>9111.78</v>
      </c>
      <c r="J11" s="22">
        <v>2126.84</v>
      </c>
      <c r="K11" s="43">
        <v>45474</v>
      </c>
      <c r="L11" s="21">
        <v>9111.78</v>
      </c>
      <c r="M11" s="9" t="s">
        <v>73</v>
      </c>
      <c r="N11" s="10" t="s">
        <v>74</v>
      </c>
      <c r="O11" s="9"/>
    </row>
    <row r="12" s="3" customFormat="1" customHeight="1" spans="1:15">
      <c r="A12" s="9">
        <v>10</v>
      </c>
      <c r="B12" s="9" t="s">
        <v>41</v>
      </c>
      <c r="C12" s="34" t="s">
        <v>75</v>
      </c>
      <c r="D12" s="9" t="s">
        <v>76</v>
      </c>
      <c r="E12" s="9" t="s">
        <v>71</v>
      </c>
      <c r="F12" s="9">
        <v>1</v>
      </c>
      <c r="G12" s="9">
        <v>198.24</v>
      </c>
      <c r="H12" s="35">
        <f t="shared" si="1"/>
        <v>9019.92</v>
      </c>
      <c r="I12" s="35">
        <v>2705.97</v>
      </c>
      <c r="J12" s="22">
        <v>6313.95</v>
      </c>
      <c r="K12" s="43">
        <v>45462</v>
      </c>
      <c r="L12" s="21">
        <v>2706</v>
      </c>
      <c r="M12" s="43" t="s">
        <v>76</v>
      </c>
      <c r="N12" s="56" t="s">
        <v>77</v>
      </c>
      <c r="O12" s="43"/>
    </row>
    <row r="13" s="3" customFormat="1" customHeight="1" spans="1:15">
      <c r="A13" s="9">
        <v>11</v>
      </c>
      <c r="B13" s="9" t="s">
        <v>41</v>
      </c>
      <c r="C13" s="34" t="s">
        <v>78</v>
      </c>
      <c r="D13" s="9" t="s">
        <v>79</v>
      </c>
      <c r="E13" s="9" t="s">
        <v>71</v>
      </c>
      <c r="F13" s="9">
        <v>1</v>
      </c>
      <c r="G13" s="9">
        <v>248.72</v>
      </c>
      <c r="H13" s="35">
        <f t="shared" si="1"/>
        <v>11316.76</v>
      </c>
      <c r="I13" s="35">
        <v>3395.02</v>
      </c>
      <c r="J13" s="22">
        <v>7921.74</v>
      </c>
      <c r="K13" s="43" t="s">
        <v>80</v>
      </c>
      <c r="L13" s="21" t="s">
        <v>81</v>
      </c>
      <c r="M13" s="43" t="s">
        <v>82</v>
      </c>
      <c r="N13" s="56" t="s">
        <v>83</v>
      </c>
      <c r="O13" s="43"/>
    </row>
    <row r="14" s="3" customFormat="1" customHeight="1" spans="1:15">
      <c r="A14" s="9">
        <v>12</v>
      </c>
      <c r="B14" s="9" t="s">
        <v>41</v>
      </c>
      <c r="C14" s="34" t="s">
        <v>84</v>
      </c>
      <c r="D14" s="9" t="s">
        <v>85</v>
      </c>
      <c r="E14" s="9" t="s">
        <v>71</v>
      </c>
      <c r="F14" s="9">
        <v>1</v>
      </c>
      <c r="G14" s="9">
        <v>491.8</v>
      </c>
      <c r="H14" s="35">
        <f t="shared" si="1"/>
        <v>22376.9</v>
      </c>
      <c r="I14" s="35">
        <v>6713.06</v>
      </c>
      <c r="J14" s="22">
        <v>15663.84</v>
      </c>
      <c r="K14" s="43">
        <v>45462</v>
      </c>
      <c r="L14" s="21">
        <v>6713.1</v>
      </c>
      <c r="M14" s="43" t="s">
        <v>86</v>
      </c>
      <c r="N14" s="56" t="s">
        <v>87</v>
      </c>
      <c r="O14" s="43"/>
    </row>
    <row r="15" s="3" customFormat="1" customHeight="1" spans="1:15">
      <c r="A15" s="9">
        <v>13</v>
      </c>
      <c r="B15" s="9" t="s">
        <v>41</v>
      </c>
      <c r="C15" s="34" t="s">
        <v>88</v>
      </c>
      <c r="D15" s="9" t="s">
        <v>89</v>
      </c>
      <c r="E15" s="9" t="s">
        <v>71</v>
      </c>
      <c r="F15" s="9">
        <v>1</v>
      </c>
      <c r="G15" s="9">
        <v>122.48</v>
      </c>
      <c r="H15" s="35">
        <f t="shared" si="1"/>
        <v>5572.84</v>
      </c>
      <c r="I15" s="35">
        <v>1671.86</v>
      </c>
      <c r="J15" s="22">
        <v>3900.98</v>
      </c>
      <c r="K15" s="43">
        <v>45471</v>
      </c>
      <c r="L15" s="21">
        <v>1671.9</v>
      </c>
      <c r="M15" s="43" t="s">
        <v>86</v>
      </c>
      <c r="N15" s="56"/>
      <c r="O15" s="43"/>
    </row>
    <row r="16" s="3" customFormat="1" customHeight="1" spans="1:15">
      <c r="A16" s="9">
        <v>14</v>
      </c>
      <c r="B16" s="9" t="s">
        <v>41</v>
      </c>
      <c r="C16" s="34" t="s">
        <v>90</v>
      </c>
      <c r="D16" s="9" t="s">
        <v>91</v>
      </c>
      <c r="E16" s="9" t="s">
        <v>69</v>
      </c>
      <c r="F16" s="9">
        <v>1</v>
      </c>
      <c r="G16" s="9">
        <v>270.55</v>
      </c>
      <c r="H16" s="35">
        <f t="shared" si="1"/>
        <v>12310.025</v>
      </c>
      <c r="I16" s="35">
        <v>3693.01</v>
      </c>
      <c r="J16" s="22">
        <v>8617.02</v>
      </c>
      <c r="K16" s="44">
        <v>45470</v>
      </c>
      <c r="L16" s="45">
        <v>31281.57</v>
      </c>
      <c r="M16" s="46" t="s">
        <v>92</v>
      </c>
      <c r="N16" s="47" t="s">
        <v>93</v>
      </c>
      <c r="O16" s="9"/>
    </row>
    <row r="17" s="3" customFormat="1" customHeight="1" spans="1:15">
      <c r="A17" s="9">
        <v>15</v>
      </c>
      <c r="B17" s="9" t="s">
        <v>41</v>
      </c>
      <c r="C17" s="34" t="s">
        <v>94</v>
      </c>
      <c r="D17" s="9" t="s">
        <v>91</v>
      </c>
      <c r="E17" s="9" t="s">
        <v>51</v>
      </c>
      <c r="F17" s="9">
        <v>1</v>
      </c>
      <c r="G17" s="9">
        <v>671.92</v>
      </c>
      <c r="H17" s="35">
        <f t="shared" si="1"/>
        <v>30572.36</v>
      </c>
      <c r="I17" s="35">
        <v>9171.7</v>
      </c>
      <c r="J17" s="22">
        <v>21400.66</v>
      </c>
      <c r="K17" s="48"/>
      <c r="L17" s="49"/>
      <c r="M17" s="50"/>
      <c r="N17" s="51"/>
      <c r="O17" s="9"/>
    </row>
    <row r="18" s="3" customFormat="1" customHeight="1" spans="1:15">
      <c r="A18" s="9">
        <v>16</v>
      </c>
      <c r="B18" s="9" t="s">
        <v>41</v>
      </c>
      <c r="C18" s="34" t="s">
        <v>95</v>
      </c>
      <c r="D18" s="9" t="s">
        <v>91</v>
      </c>
      <c r="E18" s="9" t="s">
        <v>44</v>
      </c>
      <c r="F18" s="9">
        <v>1</v>
      </c>
      <c r="G18" s="9">
        <v>1349.22</v>
      </c>
      <c r="H18" s="35">
        <f t="shared" si="1"/>
        <v>61389.51</v>
      </c>
      <c r="I18" s="35">
        <v>18416.85</v>
      </c>
      <c r="J18" s="22">
        <v>42972.66</v>
      </c>
      <c r="K18" s="52"/>
      <c r="L18" s="53"/>
      <c r="M18" s="54"/>
      <c r="N18" s="55"/>
      <c r="O18" s="9"/>
    </row>
    <row r="19" s="3" customFormat="1" customHeight="1" spans="1:15">
      <c r="A19" s="9">
        <v>17</v>
      </c>
      <c r="B19" s="9" t="s">
        <v>41</v>
      </c>
      <c r="C19" s="34" t="s">
        <v>96</v>
      </c>
      <c r="D19" s="9" t="s">
        <v>97</v>
      </c>
      <c r="E19" s="9" t="s">
        <v>98</v>
      </c>
      <c r="F19" s="9">
        <v>1</v>
      </c>
      <c r="G19" s="9">
        <v>30</v>
      </c>
      <c r="H19" s="35">
        <f t="shared" si="1"/>
        <v>1365</v>
      </c>
      <c r="I19" s="35">
        <v>409.5</v>
      </c>
      <c r="J19" s="22">
        <v>955.5</v>
      </c>
      <c r="K19" s="13">
        <v>45483</v>
      </c>
      <c r="L19" s="14">
        <v>3324.9</v>
      </c>
      <c r="M19" s="10" t="s">
        <v>97</v>
      </c>
      <c r="N19" s="10" t="s">
        <v>99</v>
      </c>
      <c r="O19" s="9" t="s">
        <v>100</v>
      </c>
    </row>
    <row r="20" s="3" customFormat="1" customHeight="1" spans="1:15">
      <c r="A20" s="9">
        <v>18</v>
      </c>
      <c r="B20" s="9" t="s">
        <v>41</v>
      </c>
      <c r="C20" s="34" t="s">
        <v>101</v>
      </c>
      <c r="D20" s="9" t="s">
        <v>102</v>
      </c>
      <c r="E20" s="9" t="s">
        <v>71</v>
      </c>
      <c r="F20" s="9">
        <v>1</v>
      </c>
      <c r="G20" s="9">
        <v>158.3</v>
      </c>
      <c r="H20" s="35">
        <f t="shared" si="1"/>
        <v>7202.65</v>
      </c>
      <c r="I20" s="35">
        <v>2160.79</v>
      </c>
      <c r="J20" s="22">
        <v>5041.86</v>
      </c>
      <c r="K20" s="43">
        <v>45471</v>
      </c>
      <c r="L20" s="21">
        <v>2160.79</v>
      </c>
      <c r="M20" s="9" t="s">
        <v>103</v>
      </c>
      <c r="N20" s="10"/>
      <c r="O20" s="9"/>
    </row>
    <row r="21" s="3" customFormat="1" customHeight="1" spans="1:15">
      <c r="A21" s="9">
        <v>19</v>
      </c>
      <c r="B21" s="9" t="s">
        <v>41</v>
      </c>
      <c r="C21" s="34" t="s">
        <v>104</v>
      </c>
      <c r="D21" s="9" t="s">
        <v>102</v>
      </c>
      <c r="E21" s="9" t="s">
        <v>44</v>
      </c>
      <c r="F21" s="9">
        <v>1</v>
      </c>
      <c r="G21" s="9">
        <v>162.72</v>
      </c>
      <c r="H21" s="35">
        <f t="shared" si="1"/>
        <v>7403.76</v>
      </c>
      <c r="I21" s="35">
        <v>2221.12</v>
      </c>
      <c r="J21" s="22">
        <v>5182.64</v>
      </c>
      <c r="K21" s="43">
        <v>45471</v>
      </c>
      <c r="L21" s="21">
        <v>2221.12</v>
      </c>
      <c r="M21" s="9" t="s">
        <v>103</v>
      </c>
      <c r="N21" s="10"/>
      <c r="O21" s="9"/>
    </row>
    <row r="22" s="3" customFormat="1" customHeight="1" spans="1:15">
      <c r="A22" s="9">
        <v>20</v>
      </c>
      <c r="B22" s="9" t="s">
        <v>41</v>
      </c>
      <c r="C22" s="34" t="s">
        <v>105</v>
      </c>
      <c r="D22" s="9" t="s">
        <v>106</v>
      </c>
      <c r="E22" s="9" t="s">
        <v>57</v>
      </c>
      <c r="F22" s="9">
        <v>1</v>
      </c>
      <c r="G22" s="9">
        <v>1087</v>
      </c>
      <c r="H22" s="35">
        <f t="shared" si="1"/>
        <v>49458.5</v>
      </c>
      <c r="I22" s="35">
        <v>14837.54</v>
      </c>
      <c r="J22" s="22">
        <v>34620.96</v>
      </c>
      <c r="K22" s="43">
        <v>45477</v>
      </c>
      <c r="L22" s="21">
        <v>14837.55</v>
      </c>
      <c r="M22" s="9" t="s">
        <v>107</v>
      </c>
      <c r="N22" s="10" t="s">
        <v>108</v>
      </c>
      <c r="O22" s="9"/>
    </row>
    <row r="23" s="3" customFormat="1" customHeight="1" spans="1:15">
      <c r="A23" s="9">
        <v>21</v>
      </c>
      <c r="B23" s="9" t="s">
        <v>41</v>
      </c>
      <c r="C23" s="34" t="s">
        <v>109</v>
      </c>
      <c r="D23" s="9" t="s">
        <v>110</v>
      </c>
      <c r="E23" s="9" t="s">
        <v>57</v>
      </c>
      <c r="F23" s="9">
        <v>1</v>
      </c>
      <c r="G23" s="9">
        <v>1401</v>
      </c>
      <c r="H23" s="35">
        <f t="shared" si="1"/>
        <v>63745.5</v>
      </c>
      <c r="I23" s="35">
        <v>19123.64</v>
      </c>
      <c r="J23" s="22">
        <v>44621.86</v>
      </c>
      <c r="K23" s="43">
        <v>45477</v>
      </c>
      <c r="L23" s="21">
        <v>19123.65</v>
      </c>
      <c r="M23" s="9" t="s">
        <v>107</v>
      </c>
      <c r="N23" s="10" t="s">
        <v>111</v>
      </c>
      <c r="O23" s="9"/>
    </row>
    <row r="24" s="3" customFormat="1" customHeight="1" spans="1:15">
      <c r="A24" s="9">
        <v>22</v>
      </c>
      <c r="B24" s="9" t="s">
        <v>41</v>
      </c>
      <c r="C24" s="34" t="s">
        <v>112</v>
      </c>
      <c r="D24" s="9" t="s">
        <v>113</v>
      </c>
      <c r="E24" s="9" t="s">
        <v>98</v>
      </c>
      <c r="F24" s="9">
        <v>1</v>
      </c>
      <c r="G24" s="9">
        <v>15</v>
      </c>
      <c r="H24" s="35">
        <f t="shared" si="1"/>
        <v>682.5</v>
      </c>
      <c r="I24" s="35">
        <v>204.74</v>
      </c>
      <c r="J24" s="22">
        <v>477.76</v>
      </c>
      <c r="K24" s="43">
        <v>45484</v>
      </c>
      <c r="L24" s="21">
        <v>2207.25</v>
      </c>
      <c r="M24" s="9" t="s">
        <v>113</v>
      </c>
      <c r="N24" s="10" t="s">
        <v>114</v>
      </c>
      <c r="O24" s="9" t="s">
        <v>115</v>
      </c>
    </row>
    <row r="25" s="3" customFormat="1" customHeight="1" spans="1:15">
      <c r="A25" s="9">
        <v>23</v>
      </c>
      <c r="B25" s="9" t="s">
        <v>41</v>
      </c>
      <c r="C25" s="34" t="s">
        <v>116</v>
      </c>
      <c r="D25" s="9" t="s">
        <v>117</v>
      </c>
      <c r="E25" s="9" t="s">
        <v>98</v>
      </c>
      <c r="F25" s="9">
        <v>1</v>
      </c>
      <c r="G25" s="9">
        <v>170</v>
      </c>
      <c r="H25" s="35">
        <f t="shared" si="1"/>
        <v>7735</v>
      </c>
      <c r="I25" s="35">
        <v>2320.5</v>
      </c>
      <c r="J25" s="22">
        <v>5415.5</v>
      </c>
      <c r="K25" s="43">
        <v>45499</v>
      </c>
      <c r="L25" s="21">
        <v>2655.5</v>
      </c>
      <c r="M25" s="9" t="s">
        <v>117</v>
      </c>
      <c r="N25" s="10" t="s">
        <v>118</v>
      </c>
      <c r="O25" s="57" t="s">
        <v>119</v>
      </c>
    </row>
    <row r="26" s="3" customFormat="1" customHeight="1" spans="1:15">
      <c r="A26" s="9">
        <v>24</v>
      </c>
      <c r="B26" s="9" t="s">
        <v>41</v>
      </c>
      <c r="C26" s="34" t="s">
        <v>120</v>
      </c>
      <c r="D26" s="9" t="s">
        <v>121</v>
      </c>
      <c r="E26" s="9" t="s">
        <v>44</v>
      </c>
      <c r="F26" s="9">
        <v>1</v>
      </c>
      <c r="G26" s="9">
        <v>708.26</v>
      </c>
      <c r="H26" s="35">
        <f t="shared" si="1"/>
        <v>32225.83</v>
      </c>
      <c r="I26" s="35">
        <v>9667.75</v>
      </c>
      <c r="J26" s="22">
        <v>22558.08</v>
      </c>
      <c r="K26" s="43">
        <v>45484</v>
      </c>
      <c r="L26" s="21">
        <v>9667.75</v>
      </c>
      <c r="M26" s="9" t="s">
        <v>122</v>
      </c>
      <c r="N26" s="10" t="s">
        <v>123</v>
      </c>
      <c r="O26" s="9"/>
    </row>
    <row r="27" s="3" customFormat="1" customHeight="1" spans="1:15">
      <c r="A27" s="9">
        <v>25</v>
      </c>
      <c r="B27" s="9" t="s">
        <v>41</v>
      </c>
      <c r="C27" s="34" t="s">
        <v>124</v>
      </c>
      <c r="D27" s="9" t="s">
        <v>125</v>
      </c>
      <c r="E27" s="9" t="s">
        <v>67</v>
      </c>
      <c r="F27" s="9">
        <v>1</v>
      </c>
      <c r="G27" s="9">
        <v>124</v>
      </c>
      <c r="H27" s="35">
        <f t="shared" si="1"/>
        <v>5642</v>
      </c>
      <c r="I27" s="35">
        <v>1692.6</v>
      </c>
      <c r="J27" s="22">
        <v>3949.4</v>
      </c>
      <c r="K27" s="43">
        <v>45469</v>
      </c>
      <c r="L27" s="21">
        <v>1692.6</v>
      </c>
      <c r="M27" s="9" t="s">
        <v>125</v>
      </c>
      <c r="N27" s="10" t="s">
        <v>126</v>
      </c>
      <c r="O27" s="9"/>
    </row>
    <row r="28" s="3" customFormat="1" customHeight="1" spans="1:15">
      <c r="A28" s="9">
        <v>26</v>
      </c>
      <c r="B28" s="9" t="s">
        <v>41</v>
      </c>
      <c r="C28" s="34" t="s">
        <v>127</v>
      </c>
      <c r="D28" s="9" t="s">
        <v>128</v>
      </c>
      <c r="E28" s="9" t="s">
        <v>129</v>
      </c>
      <c r="F28" s="9">
        <v>1</v>
      </c>
      <c r="G28" s="9">
        <v>730</v>
      </c>
      <c r="H28" s="35">
        <f t="shared" si="1"/>
        <v>33215</v>
      </c>
      <c r="I28" s="35">
        <v>9964.5</v>
      </c>
      <c r="J28" s="22">
        <v>23250.5</v>
      </c>
      <c r="K28" s="43">
        <v>45504</v>
      </c>
      <c r="L28" s="21">
        <v>10189.5</v>
      </c>
      <c r="M28" s="9" t="s">
        <v>128</v>
      </c>
      <c r="N28" s="10" t="s">
        <v>130</v>
      </c>
      <c r="O28" s="9" t="s">
        <v>131</v>
      </c>
    </row>
    <row r="29" s="3" customFormat="1" customHeight="1" spans="1:15">
      <c r="A29" s="9">
        <v>27</v>
      </c>
      <c r="B29" s="9" t="s">
        <v>41</v>
      </c>
      <c r="C29" s="34" t="s">
        <v>132</v>
      </c>
      <c r="D29" s="9" t="s">
        <v>133</v>
      </c>
      <c r="E29" s="9" t="s">
        <v>51</v>
      </c>
      <c r="F29" s="9">
        <v>1</v>
      </c>
      <c r="G29" s="9">
        <v>578.2</v>
      </c>
      <c r="H29" s="35">
        <f t="shared" si="1"/>
        <v>26308.1</v>
      </c>
      <c r="I29" s="35">
        <v>7892.42</v>
      </c>
      <c r="J29" s="22">
        <v>18415.68</v>
      </c>
      <c r="K29" s="43">
        <v>45497</v>
      </c>
      <c r="L29" s="21">
        <v>7892.43</v>
      </c>
      <c r="M29" s="9" t="s">
        <v>133</v>
      </c>
      <c r="N29" s="10" t="s">
        <v>134</v>
      </c>
      <c r="O29" s="9"/>
    </row>
    <row r="30" s="3" customFormat="1" customHeight="1" spans="1:15">
      <c r="A30" s="9">
        <v>28</v>
      </c>
      <c r="B30" s="9" t="s">
        <v>41</v>
      </c>
      <c r="C30" s="34" t="s">
        <v>135</v>
      </c>
      <c r="D30" s="9" t="s">
        <v>136</v>
      </c>
      <c r="E30" s="9" t="s">
        <v>67</v>
      </c>
      <c r="F30" s="9">
        <v>1</v>
      </c>
      <c r="G30" s="9">
        <v>66</v>
      </c>
      <c r="H30" s="35">
        <f t="shared" si="1"/>
        <v>3003</v>
      </c>
      <c r="I30" s="35">
        <v>900.9</v>
      </c>
      <c r="J30" s="22">
        <v>212.1</v>
      </c>
      <c r="K30" s="43">
        <v>45498</v>
      </c>
      <c r="L30" s="21">
        <v>900.9</v>
      </c>
      <c r="M30" s="10" t="s">
        <v>137</v>
      </c>
      <c r="N30" s="10" t="s">
        <v>138</v>
      </c>
      <c r="O30" s="9"/>
    </row>
    <row r="31" s="3" customFormat="1" customHeight="1" spans="1:15">
      <c r="A31" s="9">
        <v>29</v>
      </c>
      <c r="B31" s="9" t="s">
        <v>41</v>
      </c>
      <c r="C31" s="34" t="s">
        <v>139</v>
      </c>
      <c r="D31" s="9" t="s">
        <v>140</v>
      </c>
      <c r="E31" s="9" t="s">
        <v>44</v>
      </c>
      <c r="F31" s="9">
        <v>1</v>
      </c>
      <c r="G31" s="9">
        <v>165.49</v>
      </c>
      <c r="H31" s="35">
        <f t="shared" si="1"/>
        <v>7529.795</v>
      </c>
      <c r="I31" s="35">
        <v>2258.94</v>
      </c>
      <c r="J31" s="22">
        <v>5270.86</v>
      </c>
      <c r="K31" s="43">
        <v>45497</v>
      </c>
      <c r="L31" s="21">
        <v>2259</v>
      </c>
      <c r="M31" s="9" t="s">
        <v>133</v>
      </c>
      <c r="N31" s="10" t="s">
        <v>141</v>
      </c>
      <c r="O31" s="9"/>
    </row>
    <row r="32" s="3" customFormat="1" customHeight="1" spans="1:15">
      <c r="A32" s="9">
        <v>30</v>
      </c>
      <c r="B32" s="9" t="s">
        <v>41</v>
      </c>
      <c r="C32" s="34" t="s">
        <v>142</v>
      </c>
      <c r="D32" s="9" t="s">
        <v>140</v>
      </c>
      <c r="E32" s="9" t="s">
        <v>51</v>
      </c>
      <c r="F32" s="9">
        <v>1</v>
      </c>
      <c r="G32" s="9">
        <v>82.93</v>
      </c>
      <c r="H32" s="35">
        <f t="shared" si="1"/>
        <v>3773.315</v>
      </c>
      <c r="I32" s="35">
        <v>1131.99</v>
      </c>
      <c r="J32" s="22">
        <v>2641.33</v>
      </c>
      <c r="K32" s="43">
        <v>45497</v>
      </c>
      <c r="L32" s="21">
        <v>1132</v>
      </c>
      <c r="M32" s="9" t="s">
        <v>133</v>
      </c>
      <c r="N32" s="10" t="s">
        <v>143</v>
      </c>
      <c r="O32" s="9"/>
    </row>
    <row r="33" s="3" customFormat="1" customHeight="1" spans="1:15">
      <c r="A33" s="9">
        <v>31</v>
      </c>
      <c r="B33" s="9" t="s">
        <v>41</v>
      </c>
      <c r="C33" s="34" t="s">
        <v>144</v>
      </c>
      <c r="D33" s="9" t="s">
        <v>133</v>
      </c>
      <c r="E33" s="9" t="s">
        <v>44</v>
      </c>
      <c r="F33" s="9">
        <v>1</v>
      </c>
      <c r="G33" s="9">
        <v>129</v>
      </c>
      <c r="H33" s="35">
        <f t="shared" si="1"/>
        <v>5869.5</v>
      </c>
      <c r="I33" s="35">
        <v>1760.84</v>
      </c>
      <c r="J33" s="22">
        <v>4108.66</v>
      </c>
      <c r="K33" s="43">
        <v>45497</v>
      </c>
      <c r="L33" s="21">
        <v>1761</v>
      </c>
      <c r="M33" s="9" t="s">
        <v>133</v>
      </c>
      <c r="N33" s="9" t="s">
        <v>145</v>
      </c>
      <c r="O33" s="9"/>
    </row>
    <row r="34" s="3" customFormat="1" customHeight="1" spans="1:15">
      <c r="A34" s="9">
        <v>32</v>
      </c>
      <c r="B34" s="9" t="s">
        <v>41</v>
      </c>
      <c r="C34" s="34" t="s">
        <v>146</v>
      </c>
      <c r="D34" s="9" t="s">
        <v>136</v>
      </c>
      <c r="E34" s="9" t="s">
        <v>71</v>
      </c>
      <c r="F34" s="9">
        <v>1</v>
      </c>
      <c r="G34" s="9">
        <v>710.02</v>
      </c>
      <c r="H34" s="35">
        <f t="shared" si="1"/>
        <v>32305.91</v>
      </c>
      <c r="I34" s="35">
        <v>9691.77</v>
      </c>
      <c r="J34" s="22">
        <v>22614.14</v>
      </c>
      <c r="K34" s="43">
        <v>45498</v>
      </c>
      <c r="L34" s="21">
        <v>9691.77</v>
      </c>
      <c r="M34" s="9" t="s">
        <v>137</v>
      </c>
      <c r="N34" s="10" t="s">
        <v>147</v>
      </c>
      <c r="O34" s="9"/>
    </row>
    <row r="35" customHeight="1" spans="1:15">
      <c r="A35" s="9">
        <v>33</v>
      </c>
      <c r="B35" s="9" t="s">
        <v>41</v>
      </c>
      <c r="C35" s="34" t="s">
        <v>148</v>
      </c>
      <c r="D35" s="9" t="s">
        <v>149</v>
      </c>
      <c r="E35" s="9" t="s">
        <v>51</v>
      </c>
      <c r="F35" s="9">
        <v>1</v>
      </c>
      <c r="G35" s="9">
        <v>1.6</v>
      </c>
      <c r="H35" s="35">
        <f t="shared" si="1"/>
        <v>72.8</v>
      </c>
      <c r="I35" s="35">
        <v>21.84</v>
      </c>
      <c r="J35" s="22">
        <v>50.96</v>
      </c>
      <c r="K35" s="43">
        <v>45490</v>
      </c>
      <c r="L35" s="21">
        <v>21.9</v>
      </c>
      <c r="M35" s="58" t="s">
        <v>150</v>
      </c>
      <c r="N35" s="56" t="s">
        <v>151</v>
      </c>
      <c r="O35" s="59"/>
    </row>
    <row r="36" customHeight="1" spans="1:15">
      <c r="A36" s="9">
        <v>34</v>
      </c>
      <c r="B36" s="9" t="s">
        <v>41</v>
      </c>
      <c r="C36" s="34" t="s">
        <v>152</v>
      </c>
      <c r="D36" s="9" t="s">
        <v>153</v>
      </c>
      <c r="E36" s="9" t="s">
        <v>67</v>
      </c>
      <c r="F36" s="9">
        <v>1</v>
      </c>
      <c r="G36" s="9">
        <v>260</v>
      </c>
      <c r="H36" s="35">
        <f t="shared" si="1"/>
        <v>11830</v>
      </c>
      <c r="I36" s="35">
        <v>3549</v>
      </c>
      <c r="J36" s="22">
        <v>8281</v>
      </c>
      <c r="K36" s="43">
        <v>45509</v>
      </c>
      <c r="L36" s="21">
        <v>3549</v>
      </c>
      <c r="M36" s="58" t="s">
        <v>153</v>
      </c>
      <c r="N36" s="56" t="s">
        <v>154</v>
      </c>
      <c r="O36" s="59"/>
    </row>
    <row r="37" customHeight="1" spans="1:15">
      <c r="A37" s="9">
        <v>35</v>
      </c>
      <c r="B37" s="9" t="s">
        <v>41</v>
      </c>
      <c r="C37" s="34" t="s">
        <v>155</v>
      </c>
      <c r="D37" s="9" t="s">
        <v>156</v>
      </c>
      <c r="E37" s="9" t="s">
        <v>71</v>
      </c>
      <c r="F37" s="9">
        <v>5</v>
      </c>
      <c r="G37" s="9">
        <v>7.49</v>
      </c>
      <c r="H37" s="35">
        <f t="shared" si="1"/>
        <v>340.795</v>
      </c>
      <c r="I37" s="35">
        <v>102.24</v>
      </c>
      <c r="J37" s="22">
        <v>238.56</v>
      </c>
      <c r="K37" s="43">
        <v>45505</v>
      </c>
      <c r="L37" s="21">
        <v>102.24</v>
      </c>
      <c r="M37" s="56" t="s">
        <v>86</v>
      </c>
      <c r="N37" s="56" t="s">
        <v>157</v>
      </c>
      <c r="O37" s="59"/>
    </row>
    <row r="38" customHeight="1" spans="1:15">
      <c r="A38" s="9">
        <v>36</v>
      </c>
      <c r="B38" s="9" t="s">
        <v>41</v>
      </c>
      <c r="C38" s="9" t="s">
        <v>158</v>
      </c>
      <c r="D38" s="9" t="s">
        <v>159</v>
      </c>
      <c r="E38" s="9" t="s">
        <v>44</v>
      </c>
      <c r="F38" s="9">
        <v>12</v>
      </c>
      <c r="G38" s="9">
        <v>14.8</v>
      </c>
      <c r="H38" s="35">
        <f t="shared" si="1"/>
        <v>673.4</v>
      </c>
      <c r="I38" s="35">
        <v>202.02</v>
      </c>
      <c r="J38" s="22">
        <v>471.38</v>
      </c>
      <c r="K38" s="13">
        <v>45490</v>
      </c>
      <c r="L38" s="21">
        <v>206.67</v>
      </c>
      <c r="M38" s="9" t="s">
        <v>160</v>
      </c>
      <c r="N38" s="10" t="s">
        <v>161</v>
      </c>
      <c r="O38" s="9" t="s">
        <v>162</v>
      </c>
    </row>
    <row r="39" customHeight="1" spans="1:15">
      <c r="A39" s="9">
        <v>37</v>
      </c>
      <c r="B39" s="9" t="s">
        <v>41</v>
      </c>
      <c r="C39" s="9" t="s">
        <v>163</v>
      </c>
      <c r="D39" s="9" t="s">
        <v>164</v>
      </c>
      <c r="E39" s="9" t="s">
        <v>57</v>
      </c>
      <c r="F39" s="9">
        <v>14</v>
      </c>
      <c r="G39" s="9">
        <v>33.4</v>
      </c>
      <c r="H39" s="35">
        <f t="shared" si="1"/>
        <v>1519.7</v>
      </c>
      <c r="I39" s="35">
        <v>455.9</v>
      </c>
      <c r="J39" s="22">
        <v>1063.8</v>
      </c>
      <c r="K39" s="43" t="s">
        <v>165</v>
      </c>
      <c r="L39" s="21" t="s">
        <v>166</v>
      </c>
      <c r="M39" s="9" t="s">
        <v>167</v>
      </c>
      <c r="N39" s="10" t="s">
        <v>168</v>
      </c>
      <c r="O39" s="59"/>
    </row>
    <row r="40" s="27" customFormat="1" customHeight="1" spans="1:34">
      <c r="A40" s="9" t="s">
        <v>24</v>
      </c>
      <c r="B40" s="9"/>
      <c r="C40" s="36"/>
      <c r="D40" s="37"/>
      <c r="E40" s="36"/>
      <c r="F40" s="38">
        <f>SUM(F3:F39)</f>
        <v>65</v>
      </c>
      <c r="G40" s="39">
        <f>SUM(G3:G39)</f>
        <v>17653.11</v>
      </c>
      <c r="H40" s="40">
        <v>803216.54</v>
      </c>
      <c r="I40" s="35">
        <f>SUM(I3:I39)</f>
        <v>240964.83</v>
      </c>
      <c r="J40" s="60">
        <f>SUM(J3:J39)</f>
        <v>541228.71</v>
      </c>
      <c r="K40" s="61"/>
      <c r="L40" s="62"/>
      <c r="M40" s="59"/>
      <c r="N40" s="63"/>
      <c r="O40" s="5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customHeight="1" spans="5:13">
      <c r="E41"/>
      <c r="J41" s="64"/>
      <c r="K41" s="30"/>
      <c r="L41" s="19"/>
      <c r="M41" s="20"/>
    </row>
    <row r="42" customHeight="1" spans="5:13">
      <c r="E42"/>
      <c r="J42" s="64"/>
      <c r="K42" s="30"/>
      <c r="L42" s="19"/>
      <c r="M42" s="20"/>
    </row>
    <row r="43" customHeight="1" spans="5:13">
      <c r="E43"/>
      <c r="J43" s="64"/>
      <c r="K43" s="30"/>
      <c r="L43" s="19"/>
      <c r="M43" s="20"/>
    </row>
    <row r="44" customHeight="1" spans="5:13">
      <c r="E44"/>
      <c r="J44" s="64"/>
      <c r="K44" s="30"/>
      <c r="L44" s="19"/>
      <c r="M44" s="20"/>
    </row>
    <row r="45" customHeight="1" spans="5:13">
      <c r="E45"/>
      <c r="J45" s="64"/>
      <c r="K45" s="30"/>
      <c r="L45" s="19"/>
      <c r="M45" s="20"/>
    </row>
    <row r="46" customHeight="1" spans="5:13">
      <c r="E46"/>
      <c r="J46" s="64"/>
      <c r="K46" s="30"/>
      <c r="L46" s="19"/>
      <c r="M46" s="20"/>
    </row>
    <row r="47" customHeight="1" spans="5:13">
      <c r="E47"/>
      <c r="J47" s="64"/>
      <c r="K47" s="30"/>
      <c r="L47" s="19"/>
      <c r="M47" s="20"/>
    </row>
    <row r="48" customHeight="1" spans="5:13">
      <c r="E48"/>
      <c r="J48" s="64"/>
      <c r="K48" s="30"/>
      <c r="L48" s="19"/>
      <c r="M48" s="20"/>
    </row>
    <row r="49" customHeight="1" spans="5:13">
      <c r="E49"/>
      <c r="J49" s="64"/>
      <c r="K49" s="30"/>
      <c r="L49" s="19"/>
      <c r="M49" s="20"/>
    </row>
    <row r="50" customHeight="1" spans="5:13">
      <c r="E50"/>
      <c r="J50" s="64"/>
      <c r="K50" s="30"/>
      <c r="L50" s="19"/>
      <c r="M50" s="20"/>
    </row>
    <row r="51" customHeight="1" spans="5:13">
      <c r="E51"/>
      <c r="J51" s="64"/>
      <c r="K51" s="30"/>
      <c r="L51" s="19"/>
      <c r="M51" s="20"/>
    </row>
    <row r="52" customHeight="1" spans="5:13">
      <c r="E52"/>
      <c r="J52" s="64"/>
      <c r="K52" s="30"/>
      <c r="L52" s="19"/>
      <c r="M52" s="20"/>
    </row>
    <row r="53" customHeight="1" spans="5:13">
      <c r="E53"/>
      <c r="J53" s="64"/>
      <c r="K53" s="30"/>
      <c r="L53" s="19"/>
      <c r="M53" s="20"/>
    </row>
    <row r="54" customHeight="1" spans="5:13">
      <c r="E54"/>
      <c r="J54" s="64"/>
      <c r="K54" s="30"/>
      <c r="L54" s="19"/>
      <c r="M54" s="20"/>
    </row>
    <row r="55" customHeight="1" spans="5:13">
      <c r="E55"/>
      <c r="J55" s="64"/>
      <c r="K55" s="30"/>
      <c r="L55" s="19"/>
      <c r="M55" s="20"/>
    </row>
    <row r="56" customHeight="1" spans="5:13">
      <c r="E56"/>
      <c r="J56" s="64"/>
      <c r="K56" s="30"/>
      <c r="L56" s="19"/>
      <c r="M56" s="20"/>
    </row>
    <row r="57" customHeight="1" spans="5:13">
      <c r="E57"/>
      <c r="J57" s="64"/>
      <c r="K57" s="30"/>
      <c r="L57" s="19"/>
      <c r="M57" s="20"/>
    </row>
    <row r="58" customHeight="1" spans="5:13">
      <c r="E58"/>
      <c r="J58" s="64"/>
      <c r="K58" s="30"/>
      <c r="L58" s="19"/>
      <c r="M58" s="20"/>
    </row>
    <row r="59" customHeight="1" spans="5:13">
      <c r="E59"/>
      <c r="J59" s="64"/>
      <c r="K59" s="30"/>
      <c r="L59" s="19"/>
      <c r="M59" s="20"/>
    </row>
    <row r="60" customHeight="1" spans="5:13">
      <c r="E60"/>
      <c r="J60" s="64"/>
      <c r="K60" s="30"/>
      <c r="L60" s="19"/>
      <c r="M60" s="20"/>
    </row>
    <row r="61" customHeight="1" spans="5:13">
      <c r="E61"/>
      <c r="J61" s="64"/>
      <c r="K61" s="30"/>
      <c r="L61" s="19"/>
      <c r="M61" s="20"/>
    </row>
    <row r="62" customHeight="1" spans="5:13">
      <c r="E62"/>
      <c r="J62" s="64"/>
      <c r="K62" s="30"/>
      <c r="L62" s="19"/>
      <c r="M62" s="20"/>
    </row>
    <row r="63" customHeight="1" spans="5:13">
      <c r="E63"/>
      <c r="J63" s="64"/>
      <c r="K63" s="30"/>
      <c r="L63" s="19"/>
      <c r="M63" s="20"/>
    </row>
    <row r="64" customHeight="1" spans="5:13">
      <c r="E64"/>
      <c r="J64" s="64"/>
      <c r="K64" s="30"/>
      <c r="L64" s="19"/>
      <c r="M64" s="20"/>
    </row>
    <row r="65" customHeight="1" spans="5:13">
      <c r="E65"/>
      <c r="J65" s="64"/>
      <c r="K65" s="30"/>
      <c r="L65" s="19"/>
      <c r="M65" s="20"/>
    </row>
    <row r="66" customHeight="1" spans="5:13">
      <c r="E66"/>
      <c r="J66" s="64"/>
      <c r="K66" s="30"/>
      <c r="L66" s="19"/>
      <c r="M66" s="20"/>
    </row>
    <row r="67" customHeight="1" spans="5:13">
      <c r="E67"/>
      <c r="J67" s="64"/>
      <c r="K67" s="30"/>
      <c r="L67" s="19"/>
      <c r="M67" s="20"/>
    </row>
    <row r="68" customHeight="1" spans="5:13">
      <c r="E68"/>
      <c r="J68" s="64"/>
      <c r="K68" s="30"/>
      <c r="L68" s="19"/>
      <c r="M68" s="20"/>
    </row>
    <row r="69" customHeight="1" spans="5:13">
      <c r="E69"/>
      <c r="J69" s="64"/>
      <c r="K69" s="30"/>
      <c r="L69" s="19"/>
      <c r="M69" s="20"/>
    </row>
  </sheetData>
  <protectedRanges>
    <protectedRange sqref="G4" name="区域1_2_1_2"/>
    <protectedRange sqref="G12:G19 G22:G28" name="区域1_7"/>
  </protectedRanges>
  <autoFilter ref="A2:O40">
    <extLst/>
  </autoFilter>
  <mergeCells count="9">
    <mergeCell ref="A1:O1"/>
    <mergeCell ref="K8:K10"/>
    <mergeCell ref="K16:K18"/>
    <mergeCell ref="L8:L10"/>
    <mergeCell ref="L16:L18"/>
    <mergeCell ref="M8:M10"/>
    <mergeCell ref="M16:M18"/>
    <mergeCell ref="N8:N10"/>
    <mergeCell ref="N16:N18"/>
  </mergeCells>
  <printOptions horizontalCentered="1"/>
  <pageMargins left="0.4" right="0.4" top="0.5" bottom="0.389583333333333" header="0.507638888888889" footer="0.118055555555556"/>
  <pageSetup paperSize="9" orientation="landscape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2" topLeftCell="A3" activePane="bottomLeft" state="frozen"/>
      <selection/>
      <selection pane="bottomLeft" activeCell="B2" sqref="B$1:I$1048576"/>
    </sheetView>
  </sheetViews>
  <sheetFormatPr defaultColWidth="14.7" defaultRowHeight="39" customHeight="1"/>
  <cols>
    <col min="1" max="1" width="4" style="3" customWidth="1"/>
    <col min="2" max="2" width="10" style="3" customWidth="1"/>
    <col min="3" max="4" width="11.7" style="16" customWidth="1"/>
    <col min="5" max="5" width="16.9" style="16" customWidth="1"/>
    <col min="6" max="6" width="9.7" style="17" customWidth="1"/>
    <col min="7" max="10" width="10.4" style="18" customWidth="1"/>
    <col min="11" max="11" width="10.2" style="25" customWidth="1"/>
    <col min="12" max="12" width="14.4" style="19" customWidth="1"/>
    <col min="13" max="13" width="9.6" style="19" customWidth="1"/>
    <col min="14" max="14" width="10.6" style="20" customWidth="1"/>
    <col min="15" max="15" width="7.7" style="19" customWidth="1"/>
    <col min="16" max="16384" width="14.7" style="19"/>
  </cols>
  <sheetData>
    <row r="1" s="1" customFormat="1" customHeight="1" spans="1:15">
      <c r="A1" s="4" t="s">
        <v>169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customHeight="1" spans="1:15">
      <c r="A2" s="5" t="s">
        <v>27</v>
      </c>
      <c r="B2" s="5" t="s">
        <v>28</v>
      </c>
      <c r="C2" s="6" t="s">
        <v>29</v>
      </c>
      <c r="D2" s="6" t="s">
        <v>170</v>
      </c>
      <c r="E2" s="6" t="s">
        <v>171</v>
      </c>
      <c r="F2" s="7" t="s">
        <v>172</v>
      </c>
      <c r="G2" s="8" t="s">
        <v>173</v>
      </c>
      <c r="H2" s="8" t="s">
        <v>33</v>
      </c>
      <c r="I2" s="8" t="s">
        <v>34</v>
      </c>
      <c r="J2" s="11" t="s">
        <v>35</v>
      </c>
      <c r="K2" s="26" t="s">
        <v>36</v>
      </c>
      <c r="L2" s="12" t="s">
        <v>37</v>
      </c>
      <c r="M2" s="12" t="s">
        <v>38</v>
      </c>
      <c r="N2" s="12" t="s">
        <v>39</v>
      </c>
      <c r="O2" s="12" t="s">
        <v>40</v>
      </c>
    </row>
    <row r="3" s="3" customFormat="1" customHeight="1" spans="1:15">
      <c r="A3" s="9">
        <v>1</v>
      </c>
      <c r="B3" s="9" t="s">
        <v>41</v>
      </c>
      <c r="C3" s="9" t="s">
        <v>174</v>
      </c>
      <c r="D3" s="9" t="s">
        <v>117</v>
      </c>
      <c r="E3" s="9" t="s">
        <v>98</v>
      </c>
      <c r="F3" s="9">
        <v>1</v>
      </c>
      <c r="G3" s="9">
        <v>20</v>
      </c>
      <c r="H3" s="9">
        <v>1100</v>
      </c>
      <c r="I3" s="9">
        <v>110</v>
      </c>
      <c r="J3" s="9">
        <f>H3*0.9</f>
        <v>990</v>
      </c>
      <c r="K3" s="13">
        <v>45499</v>
      </c>
      <c r="L3" s="10">
        <v>2655.5</v>
      </c>
      <c r="M3" s="10" t="s">
        <v>117</v>
      </c>
      <c r="N3" s="10" t="s">
        <v>118</v>
      </c>
      <c r="O3" s="10" t="s">
        <v>119</v>
      </c>
    </row>
    <row r="4" s="3" customFormat="1" customHeight="1" spans="1:15">
      <c r="A4" s="9">
        <v>2</v>
      </c>
      <c r="B4" s="9" t="s">
        <v>41</v>
      </c>
      <c r="C4" s="9" t="s">
        <v>175</v>
      </c>
      <c r="D4" s="9" t="s">
        <v>136</v>
      </c>
      <c r="E4" s="9" t="s">
        <v>129</v>
      </c>
      <c r="F4" s="9">
        <v>1</v>
      </c>
      <c r="G4" s="9">
        <v>88</v>
      </c>
      <c r="H4" s="9">
        <v>4840</v>
      </c>
      <c r="I4" s="9">
        <v>484</v>
      </c>
      <c r="J4" s="9">
        <f t="shared" ref="J4:J7" si="0">H4*0.9</f>
        <v>4356</v>
      </c>
      <c r="K4" s="13">
        <v>45498</v>
      </c>
      <c r="L4" s="10">
        <v>484</v>
      </c>
      <c r="M4" s="10" t="s">
        <v>137</v>
      </c>
      <c r="N4" s="10" t="s">
        <v>176</v>
      </c>
      <c r="O4" s="10"/>
    </row>
    <row r="5" s="3" customFormat="1" customHeight="1" spans="1:15">
      <c r="A5" s="9">
        <v>3</v>
      </c>
      <c r="B5" s="9" t="s">
        <v>41</v>
      </c>
      <c r="C5" s="9" t="s">
        <v>177</v>
      </c>
      <c r="D5" s="9" t="s">
        <v>64</v>
      </c>
      <c r="E5" s="9" t="s">
        <v>57</v>
      </c>
      <c r="F5" s="9">
        <v>1</v>
      </c>
      <c r="G5" s="9">
        <v>50</v>
      </c>
      <c r="H5" s="9">
        <v>2750</v>
      </c>
      <c r="I5" s="9">
        <v>275</v>
      </c>
      <c r="J5" s="9">
        <f t="shared" si="0"/>
        <v>2475</v>
      </c>
      <c r="K5" s="13">
        <v>45504</v>
      </c>
      <c r="L5" s="10">
        <v>1025</v>
      </c>
      <c r="M5" s="10" t="s">
        <v>64</v>
      </c>
      <c r="N5" s="10" t="s">
        <v>178</v>
      </c>
      <c r="O5" s="10" t="s">
        <v>179</v>
      </c>
    </row>
    <row r="6" s="3" customFormat="1" customHeight="1" spans="1:15">
      <c r="A6" s="9">
        <v>4</v>
      </c>
      <c r="B6" s="9" t="s">
        <v>41</v>
      </c>
      <c r="C6" s="9" t="s">
        <v>180</v>
      </c>
      <c r="D6" s="9" t="s">
        <v>181</v>
      </c>
      <c r="E6" s="9" t="s">
        <v>98</v>
      </c>
      <c r="F6" s="9">
        <v>1</v>
      </c>
      <c r="G6" s="9">
        <v>112</v>
      </c>
      <c r="H6" s="9">
        <v>6160</v>
      </c>
      <c r="I6" s="9">
        <v>616</v>
      </c>
      <c r="J6" s="9">
        <f t="shared" si="0"/>
        <v>5544</v>
      </c>
      <c r="K6" s="13">
        <v>45511</v>
      </c>
      <c r="L6" s="10">
        <v>1876</v>
      </c>
      <c r="M6" s="10" t="s">
        <v>137</v>
      </c>
      <c r="N6" s="10" t="s">
        <v>182</v>
      </c>
      <c r="O6" s="10" t="s">
        <v>183</v>
      </c>
    </row>
    <row r="7" s="3" customFormat="1" customHeight="1" spans="1:15">
      <c r="A7" s="9">
        <v>5</v>
      </c>
      <c r="B7" s="9" t="s">
        <v>41</v>
      </c>
      <c r="C7" s="9" t="s">
        <v>184</v>
      </c>
      <c r="D7" s="9" t="s">
        <v>50</v>
      </c>
      <c r="E7" s="9" t="s">
        <v>57</v>
      </c>
      <c r="F7" s="9">
        <v>1</v>
      </c>
      <c r="G7" s="9">
        <v>9</v>
      </c>
      <c r="H7" s="9">
        <v>495</v>
      </c>
      <c r="I7" s="9">
        <v>49.5</v>
      </c>
      <c r="J7" s="9">
        <f t="shared" si="0"/>
        <v>445.5</v>
      </c>
      <c r="K7" s="13" t="s">
        <v>185</v>
      </c>
      <c r="L7" s="10" t="s">
        <v>186</v>
      </c>
      <c r="M7" s="10" t="s">
        <v>50</v>
      </c>
      <c r="N7" s="10" t="s">
        <v>187</v>
      </c>
      <c r="O7" s="10" t="s">
        <v>188</v>
      </c>
    </row>
    <row r="8" s="3" customFormat="1" customHeight="1" spans="1:15">
      <c r="A8" s="9">
        <v>6</v>
      </c>
      <c r="B8" s="9" t="s">
        <v>41</v>
      </c>
      <c r="C8" s="9" t="s">
        <v>189</v>
      </c>
      <c r="D8" s="9" t="s">
        <v>50</v>
      </c>
      <c r="E8" s="9" t="s">
        <v>51</v>
      </c>
      <c r="F8" s="9">
        <v>1</v>
      </c>
      <c r="G8" s="9">
        <v>13.3</v>
      </c>
      <c r="H8" s="9">
        <v>731.5</v>
      </c>
      <c r="I8" s="9">
        <v>73.14</v>
      </c>
      <c r="J8" s="9">
        <v>658.36</v>
      </c>
      <c r="K8" s="13" t="s">
        <v>185</v>
      </c>
      <c r="L8" s="10" t="s">
        <v>186</v>
      </c>
      <c r="M8" s="10" t="s">
        <v>50</v>
      </c>
      <c r="N8" s="10" t="s">
        <v>187</v>
      </c>
      <c r="O8" s="10" t="s">
        <v>188</v>
      </c>
    </row>
    <row r="9" s="3" customFormat="1" customHeight="1" spans="1:15">
      <c r="A9" s="9">
        <v>7</v>
      </c>
      <c r="B9" s="9" t="s">
        <v>41</v>
      </c>
      <c r="C9" s="9" t="s">
        <v>190</v>
      </c>
      <c r="D9" s="9" t="s">
        <v>191</v>
      </c>
      <c r="E9" s="9" t="s">
        <v>44</v>
      </c>
      <c r="F9" s="9">
        <v>1</v>
      </c>
      <c r="G9" s="9">
        <v>0.3</v>
      </c>
      <c r="H9" s="9">
        <v>16.5</v>
      </c>
      <c r="I9" s="9">
        <v>1.64</v>
      </c>
      <c r="J9" s="9">
        <v>14.86</v>
      </c>
      <c r="K9" s="13">
        <v>45490</v>
      </c>
      <c r="L9" s="10">
        <v>206.67</v>
      </c>
      <c r="M9" s="10" t="s">
        <v>160</v>
      </c>
      <c r="N9" s="10" t="s">
        <v>161</v>
      </c>
      <c r="O9" s="9" t="s">
        <v>162</v>
      </c>
    </row>
    <row r="10" s="3" customFormat="1" customHeight="1" spans="1:15">
      <c r="A10" s="9" t="s">
        <v>24</v>
      </c>
      <c r="B10" s="9"/>
      <c r="C10" s="9"/>
      <c r="D10" s="9"/>
      <c r="E10" s="9"/>
      <c r="F10" s="9">
        <f>SUM(F3:F9)</f>
        <v>7</v>
      </c>
      <c r="G10" s="9">
        <f>SUM(G3:G9)</f>
        <v>292.6</v>
      </c>
      <c r="H10" s="9">
        <f>SUM(H3:H9)</f>
        <v>16093</v>
      </c>
      <c r="I10" s="9">
        <f>SUM(I3:I9)</f>
        <v>1609.28</v>
      </c>
      <c r="J10" s="9">
        <f>SUM(J3:J9)</f>
        <v>14483.72</v>
      </c>
      <c r="K10" s="13"/>
      <c r="L10" s="10"/>
      <c r="M10" s="10"/>
      <c r="N10" s="10"/>
      <c r="O10" s="10"/>
    </row>
  </sheetData>
  <autoFilter ref="A2:O10">
    <extLst/>
  </autoFilter>
  <mergeCells count="1">
    <mergeCell ref="A1:O1"/>
  </mergeCells>
  <printOptions horizontalCentered="1"/>
  <pageMargins left="0" right="0" top="0.389583333333333" bottom="0.389583333333333" header="0.507638888888889" footer="0.118055555555556"/>
  <pageSetup paperSize="9" orientation="landscape" verticalDpi="300"/>
  <headerFooter alignWithMargins="0" scaleWithDoc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H7" sqref="H7"/>
    </sheetView>
  </sheetViews>
  <sheetFormatPr defaultColWidth="14.7" defaultRowHeight="39" customHeight="1"/>
  <cols>
    <col min="1" max="1" width="4" style="3" customWidth="1"/>
    <col min="2" max="2" width="10" style="3" customWidth="1"/>
    <col min="3" max="4" width="11.7" style="16" customWidth="1"/>
    <col min="5" max="5" width="16.9" style="16" customWidth="1"/>
    <col min="6" max="6" width="9.7" style="17" customWidth="1"/>
    <col min="7" max="10" width="10.4" style="18" customWidth="1"/>
    <col min="11" max="11" width="10.2" style="19" customWidth="1"/>
    <col min="12" max="12" width="14.4" style="19" customWidth="1"/>
    <col min="13" max="13" width="9.6" style="19" customWidth="1"/>
    <col min="14" max="14" width="12.8" style="20" customWidth="1"/>
    <col min="15" max="15" width="7.7" style="19" customWidth="1"/>
    <col min="16" max="16384" width="14.7" style="19"/>
  </cols>
  <sheetData>
    <row r="1" s="1" customFormat="1" customHeight="1" spans="1:15">
      <c r="A1" s="4" t="s">
        <v>192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customHeight="1" spans="1:15">
      <c r="A2" s="5" t="s">
        <v>27</v>
      </c>
      <c r="B2" s="5" t="s">
        <v>28</v>
      </c>
      <c r="C2" s="6" t="s">
        <v>29</v>
      </c>
      <c r="D2" s="6" t="s">
        <v>170</v>
      </c>
      <c r="E2" s="6" t="s">
        <v>171</v>
      </c>
      <c r="F2" s="7" t="s">
        <v>172</v>
      </c>
      <c r="G2" s="8" t="s">
        <v>173</v>
      </c>
      <c r="H2" s="8" t="s">
        <v>33</v>
      </c>
      <c r="I2" s="8" t="s">
        <v>34</v>
      </c>
      <c r="J2" s="11" t="s">
        <v>35</v>
      </c>
      <c r="K2" s="12" t="s">
        <v>36</v>
      </c>
      <c r="L2" s="12" t="s">
        <v>37</v>
      </c>
      <c r="M2" s="12" t="s">
        <v>38</v>
      </c>
      <c r="N2" s="12" t="s">
        <v>39</v>
      </c>
      <c r="O2" s="12" t="s">
        <v>40</v>
      </c>
    </row>
    <row r="3" s="3" customFormat="1" customHeight="1" spans="1:15">
      <c r="A3" s="9">
        <v>1</v>
      </c>
      <c r="B3" s="9" t="s">
        <v>41</v>
      </c>
      <c r="C3" s="9" t="s">
        <v>193</v>
      </c>
      <c r="D3" s="9" t="s">
        <v>97</v>
      </c>
      <c r="E3" s="9" t="s">
        <v>98</v>
      </c>
      <c r="F3" s="9">
        <v>1</v>
      </c>
      <c r="G3" s="9">
        <v>388.72</v>
      </c>
      <c r="H3" s="9">
        <v>9718</v>
      </c>
      <c r="I3" s="9">
        <v>2915.4</v>
      </c>
      <c r="J3" s="9">
        <f>H3-I3</f>
        <v>6802.6</v>
      </c>
      <c r="K3" s="13">
        <v>45483</v>
      </c>
      <c r="L3" s="14">
        <v>3324.9</v>
      </c>
      <c r="M3" s="10" t="s">
        <v>97</v>
      </c>
      <c r="N3" s="10" t="s">
        <v>99</v>
      </c>
      <c r="O3" s="10" t="s">
        <v>100</v>
      </c>
    </row>
    <row r="4" s="3" customFormat="1" customHeight="1" spans="1:15">
      <c r="A4" s="9">
        <v>2</v>
      </c>
      <c r="B4" s="9" t="s">
        <v>41</v>
      </c>
      <c r="C4" s="9" t="s">
        <v>194</v>
      </c>
      <c r="D4" s="9" t="s">
        <v>195</v>
      </c>
      <c r="E4" s="9" t="s">
        <v>98</v>
      </c>
      <c r="F4" s="9">
        <v>1</v>
      </c>
      <c r="G4" s="9">
        <v>133</v>
      </c>
      <c r="H4" s="9">
        <v>3325</v>
      </c>
      <c r="I4" s="9">
        <v>997.5</v>
      </c>
      <c r="J4" s="9">
        <f t="shared" ref="J4:J18" si="0">H4-I4</f>
        <v>2327.5</v>
      </c>
      <c r="K4" s="13">
        <v>45485</v>
      </c>
      <c r="L4" s="14">
        <v>997.5</v>
      </c>
      <c r="M4" s="10" t="s">
        <v>196</v>
      </c>
      <c r="N4" s="10" t="s">
        <v>197</v>
      </c>
      <c r="O4" s="10"/>
    </row>
    <row r="5" s="3" customFormat="1" customHeight="1" spans="1:15">
      <c r="A5" s="9">
        <v>3</v>
      </c>
      <c r="B5" s="9" t="s">
        <v>41</v>
      </c>
      <c r="C5" s="9" t="s">
        <v>198</v>
      </c>
      <c r="D5" s="9" t="s">
        <v>199</v>
      </c>
      <c r="E5" s="9" t="s">
        <v>98</v>
      </c>
      <c r="F5" s="9">
        <v>1</v>
      </c>
      <c r="G5" s="9">
        <v>150</v>
      </c>
      <c r="H5" s="9">
        <v>3750</v>
      </c>
      <c r="I5" s="9">
        <v>1125</v>
      </c>
      <c r="J5" s="9">
        <f t="shared" si="0"/>
        <v>2625</v>
      </c>
      <c r="K5" s="13">
        <v>45483</v>
      </c>
      <c r="L5" s="14">
        <v>1125</v>
      </c>
      <c r="M5" s="10" t="s">
        <v>196</v>
      </c>
      <c r="N5" s="10" t="s">
        <v>200</v>
      </c>
      <c r="O5" s="10"/>
    </row>
    <row r="6" s="3" customFormat="1" customHeight="1" spans="1:15">
      <c r="A6" s="9">
        <v>4</v>
      </c>
      <c r="B6" s="9" t="s">
        <v>41</v>
      </c>
      <c r="C6" s="9" t="s">
        <v>201</v>
      </c>
      <c r="D6" s="9" t="s">
        <v>113</v>
      </c>
      <c r="E6" s="9" t="s">
        <v>98</v>
      </c>
      <c r="F6" s="9">
        <v>1</v>
      </c>
      <c r="G6" s="9">
        <v>267</v>
      </c>
      <c r="H6" s="9">
        <v>6675</v>
      </c>
      <c r="I6" s="9">
        <v>2002.5</v>
      </c>
      <c r="J6" s="9">
        <f t="shared" si="0"/>
        <v>4672.5</v>
      </c>
      <c r="K6" s="13">
        <v>45484</v>
      </c>
      <c r="L6" s="21">
        <v>2207.25</v>
      </c>
      <c r="M6" s="10" t="s">
        <v>113</v>
      </c>
      <c r="N6" s="10" t="s">
        <v>114</v>
      </c>
      <c r="O6" s="10" t="s">
        <v>202</v>
      </c>
    </row>
    <row r="7" s="3" customFormat="1" customHeight="1" spans="1:15">
      <c r="A7" s="9">
        <v>5</v>
      </c>
      <c r="B7" s="9" t="s">
        <v>41</v>
      </c>
      <c r="C7" s="9" t="s">
        <v>203</v>
      </c>
      <c r="D7" s="9" t="s">
        <v>117</v>
      </c>
      <c r="E7" s="9" t="s">
        <v>98</v>
      </c>
      <c r="F7" s="9">
        <v>1</v>
      </c>
      <c r="G7" s="9">
        <v>30</v>
      </c>
      <c r="H7" s="9">
        <v>750</v>
      </c>
      <c r="I7" s="9">
        <v>225</v>
      </c>
      <c r="J7" s="9">
        <f t="shared" si="0"/>
        <v>525</v>
      </c>
      <c r="K7" s="13">
        <v>45499</v>
      </c>
      <c r="L7" s="21">
        <v>2655.5</v>
      </c>
      <c r="M7" s="10" t="s">
        <v>117</v>
      </c>
      <c r="N7" s="10" t="s">
        <v>118</v>
      </c>
      <c r="O7" s="10" t="s">
        <v>119</v>
      </c>
    </row>
    <row r="8" s="3" customFormat="1" customHeight="1" spans="1:15">
      <c r="A8" s="9">
        <v>6</v>
      </c>
      <c r="B8" s="9" t="s">
        <v>41</v>
      </c>
      <c r="C8" s="9" t="s">
        <v>204</v>
      </c>
      <c r="D8" s="9" t="s">
        <v>128</v>
      </c>
      <c r="E8" s="9" t="s">
        <v>129</v>
      </c>
      <c r="F8" s="9">
        <v>1</v>
      </c>
      <c r="G8" s="9">
        <v>30</v>
      </c>
      <c r="H8" s="9">
        <v>750</v>
      </c>
      <c r="I8" s="9">
        <v>225</v>
      </c>
      <c r="J8" s="9">
        <f t="shared" si="0"/>
        <v>525</v>
      </c>
      <c r="K8" s="13">
        <v>45504</v>
      </c>
      <c r="L8" s="21">
        <v>10189.5</v>
      </c>
      <c r="M8" s="10" t="s">
        <v>128</v>
      </c>
      <c r="N8" s="10" t="s">
        <v>130</v>
      </c>
      <c r="O8" s="10" t="s">
        <v>131</v>
      </c>
    </row>
    <row r="9" s="3" customFormat="1" customHeight="1" spans="1:15">
      <c r="A9" s="9">
        <v>7</v>
      </c>
      <c r="B9" s="9" t="s">
        <v>41</v>
      </c>
      <c r="C9" s="9" t="s">
        <v>205</v>
      </c>
      <c r="D9" s="9" t="s">
        <v>133</v>
      </c>
      <c r="E9" s="9" t="s">
        <v>51</v>
      </c>
      <c r="F9" s="9">
        <v>1</v>
      </c>
      <c r="G9" s="9">
        <v>65.6</v>
      </c>
      <c r="H9" s="9">
        <v>1640</v>
      </c>
      <c r="I9" s="9">
        <v>492</v>
      </c>
      <c r="J9" s="9">
        <f t="shared" si="0"/>
        <v>1148</v>
      </c>
      <c r="K9" s="13">
        <v>45497</v>
      </c>
      <c r="L9" s="14">
        <v>492</v>
      </c>
      <c r="M9" s="10" t="s">
        <v>133</v>
      </c>
      <c r="N9" s="10" t="s">
        <v>206</v>
      </c>
      <c r="O9" s="10"/>
    </row>
    <row r="10" s="3" customFormat="1" customHeight="1" spans="1:15">
      <c r="A10" s="9">
        <v>8</v>
      </c>
      <c r="B10" s="9" t="s">
        <v>41</v>
      </c>
      <c r="C10" s="9" t="s">
        <v>207</v>
      </c>
      <c r="D10" s="9" t="s">
        <v>136</v>
      </c>
      <c r="E10" s="9" t="s">
        <v>129</v>
      </c>
      <c r="F10" s="9">
        <v>1</v>
      </c>
      <c r="G10" s="9">
        <v>132</v>
      </c>
      <c r="H10" s="9">
        <v>3300</v>
      </c>
      <c r="I10" s="9">
        <v>990</v>
      </c>
      <c r="J10" s="9">
        <f t="shared" si="0"/>
        <v>2310</v>
      </c>
      <c r="K10" s="13">
        <v>45498</v>
      </c>
      <c r="L10" s="14">
        <v>990</v>
      </c>
      <c r="M10" s="10" t="s">
        <v>137</v>
      </c>
      <c r="N10" s="10" t="s">
        <v>208</v>
      </c>
      <c r="O10" s="10"/>
    </row>
    <row r="11" customHeight="1" spans="1:15">
      <c r="A11" s="3">
        <v>9</v>
      </c>
      <c r="B11" s="9" t="s">
        <v>41</v>
      </c>
      <c r="C11" s="9" t="s">
        <v>209</v>
      </c>
      <c r="D11" s="9" t="s">
        <v>64</v>
      </c>
      <c r="E11" s="9" t="s">
        <v>57</v>
      </c>
      <c r="F11" s="9">
        <v>1</v>
      </c>
      <c r="G11" s="9">
        <v>100</v>
      </c>
      <c r="H11" s="9">
        <v>2500</v>
      </c>
      <c r="I11" s="9">
        <v>750</v>
      </c>
      <c r="J11" s="9">
        <f t="shared" si="0"/>
        <v>1750</v>
      </c>
      <c r="K11" s="13">
        <v>45504</v>
      </c>
      <c r="L11" s="14">
        <v>1025</v>
      </c>
      <c r="M11" s="10" t="s">
        <v>64</v>
      </c>
      <c r="N11" s="10" t="s">
        <v>178</v>
      </c>
      <c r="O11" s="10" t="s">
        <v>179</v>
      </c>
    </row>
    <row r="12" customHeight="1" spans="1:15">
      <c r="A12" s="3">
        <v>10</v>
      </c>
      <c r="B12" s="9" t="s">
        <v>41</v>
      </c>
      <c r="C12" s="9" t="s">
        <v>210</v>
      </c>
      <c r="D12" s="9" t="s">
        <v>181</v>
      </c>
      <c r="E12" s="9" t="s">
        <v>98</v>
      </c>
      <c r="F12" s="9">
        <v>1</v>
      </c>
      <c r="G12" s="9">
        <v>168</v>
      </c>
      <c r="H12" s="9">
        <v>4200</v>
      </c>
      <c r="I12" s="9">
        <v>1260</v>
      </c>
      <c r="J12" s="9">
        <f t="shared" si="0"/>
        <v>2940</v>
      </c>
      <c r="K12" s="13">
        <v>45511</v>
      </c>
      <c r="L12" s="10">
        <v>1876</v>
      </c>
      <c r="M12" s="10" t="s">
        <v>137</v>
      </c>
      <c r="N12" s="10" t="s">
        <v>182</v>
      </c>
      <c r="O12" s="10" t="s">
        <v>183</v>
      </c>
    </row>
    <row r="13" customHeight="1" spans="1:15">
      <c r="A13" s="3">
        <v>11</v>
      </c>
      <c r="B13" s="9" t="s">
        <v>41</v>
      </c>
      <c r="C13" s="9" t="s">
        <v>211</v>
      </c>
      <c r="D13" s="9" t="s">
        <v>136</v>
      </c>
      <c r="E13" s="9" t="s">
        <v>71</v>
      </c>
      <c r="F13" s="9">
        <v>1</v>
      </c>
      <c r="G13" s="9">
        <v>200</v>
      </c>
      <c r="H13" s="9">
        <v>5000</v>
      </c>
      <c r="I13" s="9">
        <v>1500</v>
      </c>
      <c r="J13" s="9">
        <f t="shared" si="0"/>
        <v>3500</v>
      </c>
      <c r="K13" s="13">
        <v>45498</v>
      </c>
      <c r="L13" s="14">
        <v>1500</v>
      </c>
      <c r="M13" s="10" t="s">
        <v>137</v>
      </c>
      <c r="N13" s="10" t="s">
        <v>212</v>
      </c>
      <c r="O13" s="10"/>
    </row>
    <row r="14" customHeight="1" spans="1:15">
      <c r="A14" s="3">
        <v>12</v>
      </c>
      <c r="B14" s="9" t="s">
        <v>41</v>
      </c>
      <c r="C14" s="9" t="s">
        <v>213</v>
      </c>
      <c r="D14" s="9" t="s">
        <v>50</v>
      </c>
      <c r="E14" s="9" t="s">
        <v>57</v>
      </c>
      <c r="F14" s="9">
        <v>1</v>
      </c>
      <c r="G14" s="9">
        <v>14</v>
      </c>
      <c r="H14" s="9">
        <v>350</v>
      </c>
      <c r="I14" s="9">
        <v>105</v>
      </c>
      <c r="J14" s="9">
        <f t="shared" si="0"/>
        <v>245</v>
      </c>
      <c r="K14" s="13" t="s">
        <v>185</v>
      </c>
      <c r="L14" s="10" t="s">
        <v>186</v>
      </c>
      <c r="M14" s="10" t="s">
        <v>50</v>
      </c>
      <c r="N14" s="10" t="s">
        <v>187</v>
      </c>
      <c r="O14" s="10" t="s">
        <v>188</v>
      </c>
    </row>
    <row r="15" customHeight="1" spans="1:15">
      <c r="A15" s="3">
        <v>13</v>
      </c>
      <c r="B15" s="9" t="s">
        <v>41</v>
      </c>
      <c r="C15" s="9" t="s">
        <v>214</v>
      </c>
      <c r="D15" s="9" t="s">
        <v>50</v>
      </c>
      <c r="E15" s="9" t="s">
        <v>51</v>
      </c>
      <c r="F15" s="9">
        <v>1</v>
      </c>
      <c r="G15" s="9">
        <v>20</v>
      </c>
      <c r="H15" s="9">
        <v>500</v>
      </c>
      <c r="I15" s="9">
        <v>150</v>
      </c>
      <c r="J15" s="9">
        <f t="shared" si="0"/>
        <v>350</v>
      </c>
      <c r="K15" s="13" t="s">
        <v>185</v>
      </c>
      <c r="L15" s="10" t="s">
        <v>186</v>
      </c>
      <c r="M15" s="10" t="s">
        <v>50</v>
      </c>
      <c r="N15" s="10" t="s">
        <v>187</v>
      </c>
      <c r="O15" s="10" t="s">
        <v>188</v>
      </c>
    </row>
    <row r="16" customHeight="1" spans="1:15">
      <c r="A16" s="3">
        <v>14</v>
      </c>
      <c r="B16" s="9" t="s">
        <v>41</v>
      </c>
      <c r="C16" s="9" t="s">
        <v>215</v>
      </c>
      <c r="D16" s="9" t="s">
        <v>216</v>
      </c>
      <c r="E16" s="9" t="s">
        <v>51</v>
      </c>
      <c r="F16" s="9">
        <v>1</v>
      </c>
      <c r="G16" s="9">
        <v>2.8</v>
      </c>
      <c r="H16" s="9">
        <v>70</v>
      </c>
      <c r="I16" s="9">
        <v>21</v>
      </c>
      <c r="J16" s="9">
        <f t="shared" si="0"/>
        <v>49</v>
      </c>
      <c r="K16" s="13">
        <v>45495</v>
      </c>
      <c r="L16" s="14">
        <v>21</v>
      </c>
      <c r="M16" s="10" t="s">
        <v>150</v>
      </c>
      <c r="N16" s="10" t="s">
        <v>217</v>
      </c>
      <c r="O16" s="10"/>
    </row>
    <row r="17" customHeight="1" spans="1:15">
      <c r="A17" s="3">
        <v>15</v>
      </c>
      <c r="B17" s="9" t="s">
        <v>41</v>
      </c>
      <c r="C17" s="9" t="s">
        <v>218</v>
      </c>
      <c r="D17" s="9" t="s">
        <v>191</v>
      </c>
      <c r="E17" s="9" t="s">
        <v>44</v>
      </c>
      <c r="F17" s="9">
        <v>1</v>
      </c>
      <c r="G17" s="9">
        <v>0.4</v>
      </c>
      <c r="H17" s="9">
        <v>10</v>
      </c>
      <c r="I17" s="9">
        <v>3</v>
      </c>
      <c r="J17" s="9">
        <f t="shared" si="0"/>
        <v>7</v>
      </c>
      <c r="K17" s="13">
        <v>45490</v>
      </c>
      <c r="L17" s="21">
        <v>206.67</v>
      </c>
      <c r="M17" s="10" t="s">
        <v>160</v>
      </c>
      <c r="N17" s="10" t="s">
        <v>161</v>
      </c>
      <c r="O17" s="9" t="s">
        <v>162</v>
      </c>
    </row>
    <row r="18" customHeight="1" spans="1:15">
      <c r="A18" s="3">
        <v>16</v>
      </c>
      <c r="B18" s="9" t="s">
        <v>41</v>
      </c>
      <c r="C18" s="9" t="s">
        <v>219</v>
      </c>
      <c r="D18" s="9" t="s">
        <v>220</v>
      </c>
      <c r="E18" s="9" t="s">
        <v>71</v>
      </c>
      <c r="F18" s="9">
        <v>1</v>
      </c>
      <c r="G18" s="9">
        <v>196.62</v>
      </c>
      <c r="H18" s="9">
        <v>4915.5</v>
      </c>
      <c r="I18" s="9">
        <v>1474.64</v>
      </c>
      <c r="J18" s="9">
        <f t="shared" si="0"/>
        <v>3440.86</v>
      </c>
      <c r="K18" s="13">
        <v>45462</v>
      </c>
      <c r="L18" s="14">
        <v>1474.65</v>
      </c>
      <c r="M18" s="10" t="s">
        <v>220</v>
      </c>
      <c r="N18" s="10" t="s">
        <v>221</v>
      </c>
      <c r="O18" s="10"/>
    </row>
    <row r="19" customHeight="1" spans="1:15">
      <c r="A19" s="3" t="s">
        <v>24</v>
      </c>
      <c r="B19" s="9"/>
      <c r="C19" s="9"/>
      <c r="D19" s="9"/>
      <c r="E19" s="9"/>
      <c r="F19" s="9">
        <f>SUM(F3:F18)</f>
        <v>16</v>
      </c>
      <c r="G19" s="9">
        <f>SUM(G3:G18)</f>
        <v>1898.14</v>
      </c>
      <c r="H19" s="9">
        <f>SUM(H3:H18)</f>
        <v>47453.5</v>
      </c>
      <c r="I19" s="22">
        <f>SUM(I3:I18)</f>
        <v>14236.04</v>
      </c>
      <c r="J19" s="22">
        <f>SUM(J3:J18)</f>
        <v>33217.46</v>
      </c>
      <c r="K19" s="23"/>
      <c r="L19" s="23"/>
      <c r="M19" s="23"/>
      <c r="N19" s="24"/>
      <c r="O19" s="23"/>
    </row>
  </sheetData>
  <autoFilter ref="A2:O19">
    <extLst/>
  </autoFilter>
  <mergeCells count="1">
    <mergeCell ref="A1:O1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B2" sqref="B$1:I$1048576"/>
    </sheetView>
  </sheetViews>
  <sheetFormatPr defaultColWidth="14.7" defaultRowHeight="14.25" outlineLevelRow="2"/>
  <cols>
    <col min="1" max="1" width="4" customWidth="1"/>
    <col min="2" max="2" width="10" customWidth="1"/>
    <col min="3" max="4" width="11.7" customWidth="1"/>
    <col min="5" max="5" width="16.9" customWidth="1"/>
    <col min="6" max="6" width="9.7" customWidth="1"/>
    <col min="7" max="10" width="10.4" customWidth="1"/>
    <col min="11" max="11" width="10.2" customWidth="1"/>
    <col min="12" max="12" width="14.4" customWidth="1"/>
    <col min="13" max="13" width="9.6" customWidth="1"/>
    <col min="14" max="14" width="10.6" customWidth="1"/>
    <col min="15" max="15" width="7.7" customWidth="1"/>
  </cols>
  <sheetData>
    <row r="1" s="1" customFormat="1" ht="39" customHeight="1" spans="1:15">
      <c r="A1" s="4" t="s">
        <v>222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9" customHeight="1" spans="1:15">
      <c r="A2" s="5" t="s">
        <v>27</v>
      </c>
      <c r="B2" s="5" t="s">
        <v>28</v>
      </c>
      <c r="C2" s="6" t="s">
        <v>29</v>
      </c>
      <c r="D2" s="6" t="s">
        <v>170</v>
      </c>
      <c r="E2" s="6" t="s">
        <v>171</v>
      </c>
      <c r="F2" s="7" t="s">
        <v>172</v>
      </c>
      <c r="G2" s="8" t="s">
        <v>173</v>
      </c>
      <c r="H2" s="8" t="s">
        <v>33</v>
      </c>
      <c r="I2" s="8" t="s">
        <v>34</v>
      </c>
      <c r="J2" s="11" t="s">
        <v>35</v>
      </c>
      <c r="K2" s="12" t="s">
        <v>36</v>
      </c>
      <c r="L2" s="12" t="s">
        <v>37</v>
      </c>
      <c r="M2" s="12" t="s">
        <v>38</v>
      </c>
      <c r="N2" s="12" t="s">
        <v>39</v>
      </c>
      <c r="O2" s="12" t="s">
        <v>40</v>
      </c>
    </row>
    <row r="3" s="3" customFormat="1" ht="39" customHeight="1" spans="1:15">
      <c r="A3" s="9">
        <v>1</v>
      </c>
      <c r="B3" s="9" t="s">
        <v>41</v>
      </c>
      <c r="C3" s="10" t="s">
        <v>223</v>
      </c>
      <c r="D3" s="9" t="s">
        <v>117</v>
      </c>
      <c r="E3" s="9" t="s">
        <v>98</v>
      </c>
      <c r="F3" s="9">
        <v>1</v>
      </c>
      <c r="G3" s="9">
        <v>169.57</v>
      </c>
      <c r="H3" s="9">
        <v>81393.6</v>
      </c>
      <c r="I3" s="9">
        <v>24418.08</v>
      </c>
      <c r="J3" s="9">
        <v>56975.52</v>
      </c>
      <c r="K3" s="13" t="s">
        <v>224</v>
      </c>
      <c r="L3" s="14" t="s">
        <v>225</v>
      </c>
      <c r="M3" s="9" t="s">
        <v>117</v>
      </c>
      <c r="N3" s="15" t="s">
        <v>226</v>
      </c>
      <c r="O3" s="9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/>
  <rangeList sheetStid="8" master="">
    <arrUserId title="区域1_2_1_2" rangeCreator="" othersAccessPermission="edit"/>
    <arrUserId title="区域1_7" rangeCreator="" othersAccessPermission="edit"/>
  </rangeList>
  <rangeList sheetStid="11" master=""/>
  <rangeList sheetStid="12" master=""/>
  <rangeList sheetStid="1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 </vt:lpstr>
      <vt:lpstr>水稻完全成本保险</vt:lpstr>
      <vt:lpstr>玉米完全成本</vt:lpstr>
      <vt:lpstr>大豆种植</vt:lpstr>
      <vt:lpstr>池塘淡水鱼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2024-03-12T06:30:00Z</cp:lastPrinted>
  <dcterms:modified xsi:type="dcterms:W3CDTF">2024-12-20T08:34:47Z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686128136DE34705806AF523BAEEC871</vt:lpwstr>
  </property>
</Properties>
</file>