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tabRatio="656"/>
  </bookViews>
  <sheets>
    <sheet name="汇总" sheetId="2" r:id="rId1"/>
    <sheet name="高效农险" sheetId="1" r:id="rId2"/>
  </sheets>
  <externalReferences>
    <externalReference r:id="rId3"/>
  </externalReferences>
  <definedNames>
    <definedName name="_xlnm._FilterDatabase" localSheetId="1" hidden="1">高效农险!$A$2:$AJ$4</definedName>
    <definedName name="_xlnm.Print_Titles" localSheetId="1">高效农险!$1:$2</definedName>
    <definedName name="_xlnm.Print_Area" localSheetId="1">高效农险!$A$1:$AE$5</definedName>
    <definedName name="是">[1]Sheet1!$B$1:$B$4</definedName>
    <definedName name="_xlnm.Print_Area" localSheetId="0">汇总!$A$1:$S$8</definedName>
    <definedName name="_xlnm.Print_Titles" localSheetId="0">汇总!$1:$5</definedName>
  </definedNames>
  <calcPr calcId="144525"/>
</workbook>
</file>

<file path=xl/sharedStrings.xml><?xml version="1.0" encoding="utf-8"?>
<sst xmlns="http://schemas.openxmlformats.org/spreadsheetml/2006/main" count="88" uniqueCount="75">
  <si>
    <r>
      <rPr>
        <b/>
        <sz val="16"/>
        <rFont val="宋体"/>
        <charset val="134"/>
      </rPr>
      <t>高效设施保险汇总表</t>
    </r>
    <r>
      <rPr>
        <b/>
        <sz val="10"/>
        <rFont val="宋体"/>
        <charset val="134"/>
      </rPr>
      <t>（2022.3-2022.5）</t>
    </r>
  </si>
  <si>
    <t>申请单位（业务章）：</t>
  </si>
  <si>
    <t>审核单位（盖章）：</t>
  </si>
  <si>
    <t>险 种</t>
  </si>
  <si>
    <t>承保农户数（户次）</t>
  </si>
  <si>
    <t>承保数量（亩、头、只）</t>
  </si>
  <si>
    <t>单位保额（元/亩、头、只）</t>
  </si>
  <si>
    <t>费率</t>
  </si>
  <si>
    <t>单位保险费（元/亩、头、只）</t>
  </si>
  <si>
    <t>总保险费（元）</t>
  </si>
  <si>
    <t>保费构成</t>
  </si>
  <si>
    <t>农户已缴保费（元）</t>
  </si>
  <si>
    <t>申请补贴（元）</t>
  </si>
  <si>
    <t>中央财政</t>
  </si>
  <si>
    <t>省级财政</t>
  </si>
  <si>
    <t>设区市财政</t>
  </si>
  <si>
    <t>县（市、区）财政</t>
  </si>
  <si>
    <t>农户自缴</t>
  </si>
  <si>
    <t>比例</t>
  </si>
  <si>
    <t>金额（元）</t>
  </si>
  <si>
    <t>设施大棚</t>
  </si>
  <si>
    <t>—</t>
  </si>
  <si>
    <t>4%/18%/ 6%</t>
  </si>
  <si>
    <t>合计</t>
  </si>
  <si>
    <t xml:space="preserve">  保险公司负责人：                                     保险公司复核人：                            保险公司制表人：</t>
  </si>
  <si>
    <r>
      <rPr>
        <b/>
        <sz val="16"/>
        <rFont val="宋体"/>
        <charset val="134"/>
      </rPr>
      <t>高效设施保险明细表</t>
    </r>
    <r>
      <rPr>
        <b/>
        <sz val="10"/>
        <rFont val="宋体"/>
        <charset val="134"/>
      </rPr>
      <t>（2022.4.30-2023.4.29）</t>
    </r>
  </si>
  <si>
    <t>结算信息</t>
  </si>
  <si>
    <t>序号</t>
  </si>
  <si>
    <t>乡镇</t>
  </si>
  <si>
    <t>保单号</t>
  </si>
  <si>
    <t>区域代码</t>
  </si>
  <si>
    <t>被保险人或投保人</t>
  </si>
  <si>
    <t>标的地址</t>
  </si>
  <si>
    <t>资金账户/一折通卡号</t>
  </si>
  <si>
    <t>险种名称</t>
  </si>
  <si>
    <t>承保户次</t>
  </si>
  <si>
    <t>承保数量（亩、只、头）</t>
  </si>
  <si>
    <t>保险金额（元）</t>
  </si>
  <si>
    <t>自缴保费标准（元/亩、头、只）</t>
  </si>
  <si>
    <t>标准保费（元/亩、头、只）</t>
  </si>
  <si>
    <t>总保费（元）</t>
  </si>
  <si>
    <t>农户自缴保费（元）</t>
  </si>
  <si>
    <t>通州区财政补贴（元）</t>
  </si>
  <si>
    <t>其他各级财政补贴（元）</t>
  </si>
  <si>
    <t>各级财政补贴（元）</t>
  </si>
  <si>
    <t>起保日期</t>
  </si>
  <si>
    <t>截止日期</t>
  </si>
  <si>
    <t>投保日期</t>
  </si>
  <si>
    <t>投保单号</t>
  </si>
  <si>
    <t>保单流水号</t>
  </si>
  <si>
    <t>投保人</t>
  </si>
  <si>
    <t>备注</t>
  </si>
  <si>
    <t>汇款日期</t>
  </si>
  <si>
    <t>汇款金额</t>
  </si>
  <si>
    <t>汇款人</t>
  </si>
  <si>
    <t>交易流水号（网银回单）</t>
  </si>
  <si>
    <t>申报日期</t>
  </si>
  <si>
    <t>公司应收(自缴)</t>
  </si>
  <si>
    <t>公司应收（财政补贴）</t>
  </si>
  <si>
    <t>公司已收款</t>
  </si>
  <si>
    <t>导入清单号</t>
  </si>
  <si>
    <t>通州区金新街道三</t>
  </si>
  <si>
    <t>012232060700161402000001</t>
  </si>
  <si>
    <t>王青林</t>
  </si>
  <si>
    <r>
      <rPr>
        <sz val="10"/>
        <rFont val="宋体"/>
        <charset val="134"/>
      </rPr>
      <t>中国江苏省南通市通州区金新街道三姓街村</t>
    </r>
    <r>
      <rPr>
        <sz val="10"/>
        <rFont val="Arial"/>
        <charset val="134"/>
      </rPr>
      <t>56</t>
    </r>
    <r>
      <rPr>
        <sz val="10"/>
        <rFont val="宋体"/>
        <charset val="134"/>
      </rPr>
      <t>组</t>
    </r>
  </si>
  <si>
    <t>3206240521010000055766</t>
  </si>
  <si>
    <t>4%/18%/6%</t>
  </si>
  <si>
    <t>T8UF20223206N000000348</t>
  </si>
  <si>
    <t>32002200018175</t>
  </si>
  <si>
    <t>吴洪林</t>
  </si>
  <si>
    <t>2022-04-26</t>
  </si>
  <si>
    <t>588303445</t>
  </si>
  <si>
    <t>T320600512022030000001581</t>
  </si>
  <si>
    <t>设施大棚 汇总</t>
  </si>
  <si>
    <t>总计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</si>
</sst>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00000"/>
    <numFmt numFmtId="178" formatCode="0.00_);[Red]\(0.00\)"/>
    <numFmt numFmtId="179" formatCode="yyyy/m/d;@"/>
    <numFmt numFmtId="180" formatCode="0_);[Red]\(0\)"/>
    <numFmt numFmtId="181" formatCode="0_ "/>
  </numFmts>
  <fonts count="50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10"/>
      <name val="Arial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indexed="62"/>
      <name val="宋体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indexed="62"/>
      <name val="宋体"/>
      <charset val="134"/>
    </font>
    <font>
      <sz val="11"/>
      <color indexed="19"/>
      <name val="宋体"/>
      <charset val="134"/>
    </font>
    <font>
      <b/>
      <sz val="13"/>
      <color indexed="62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sz val="11"/>
      <color indexed="62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10" borderId="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2" borderId="4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12" applyNumberFormat="0" applyFont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6" fillId="0" borderId="0"/>
    <xf numFmtId="0" fontId="17" fillId="9" borderId="8" applyNumberFormat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29" fillId="9" borderId="9" applyNumberFormat="0" applyAlignment="0" applyProtection="0">
      <alignment vertical="center"/>
    </xf>
    <xf numFmtId="0" fontId="28" fillId="19" borderId="14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/>
    <xf numFmtId="0" fontId="32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2" borderId="11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43" fillId="30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38" borderId="21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0" fillId="40" borderId="23" applyNumberFormat="0" applyFont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7" fillId="0" borderId="0"/>
    <xf numFmtId="0" fontId="0" fillId="0" borderId="0"/>
  </cellStyleXfs>
  <cellXfs count="124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Fill="1"/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176" fontId="0" fillId="2" borderId="0" xfId="0" applyNumberFormat="1" applyFill="1" applyAlignment="1">
      <alignment horizontal="center" vertical="center" wrapText="1"/>
    </xf>
    <xf numFmtId="10" fontId="0" fillId="2" borderId="0" xfId="0" applyNumberFormat="1" applyFill="1" applyAlignment="1">
      <alignment horizontal="center" vertical="center" wrapText="1"/>
    </xf>
    <xf numFmtId="178" fontId="0" fillId="0" borderId="0" xfId="0" applyNumberFormat="1" applyFill="1" applyAlignment="1">
      <alignment horizontal="center" vertical="center" wrapText="1"/>
    </xf>
    <xf numFmtId="178" fontId="0" fillId="2" borderId="0" xfId="0" applyNumberFormat="1" applyFill="1" applyAlignment="1">
      <alignment horizontal="center" vertical="center" wrapText="1"/>
    </xf>
    <xf numFmtId="179" fontId="0" fillId="2" borderId="0" xfId="0" applyNumberForma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8" fillId="0" borderId="2" xfId="64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80" fontId="4" fillId="0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10" fontId="4" fillId="2" borderId="3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78" fontId="4" fillId="2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63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0" fontId="5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0" fontId="9" fillId="0" borderId="2" xfId="0" applyNumberFormat="1" applyFont="1" applyFill="1" applyBorder="1" applyAlignment="1">
      <alignment horizontal="center" vertical="center" wrapText="1"/>
    </xf>
    <xf numFmtId="176" fontId="4" fillId="0" borderId="2" xfId="76" applyNumberFormat="1" applyFont="1" applyFill="1" applyBorder="1" applyAlignment="1">
      <alignment horizontal="center" vertical="center" wrapText="1"/>
    </xf>
    <xf numFmtId="179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9" fontId="5" fillId="0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/>
    <xf numFmtId="0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1" fillId="0" borderId="0" xfId="0" applyFont="1" applyFill="1" applyBorder="1" applyAlignment="1"/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 applyFill="1" applyBorder="1" applyAlignment="1"/>
    <xf numFmtId="0" fontId="0" fillId="0" borderId="0" xfId="0" applyNumberFormat="1" applyFont="1" applyFill="1" applyBorder="1" applyAlignment="1"/>
    <xf numFmtId="181" fontId="0" fillId="0" borderId="0" xfId="0" applyNumberFormat="1" applyFont="1" applyFill="1" applyBorder="1" applyAlignment="1"/>
    <xf numFmtId="9" fontId="0" fillId="0" borderId="0" xfId="0" applyNumberFormat="1" applyFont="1" applyFill="1" applyBorder="1" applyAlignment="1"/>
    <xf numFmtId="178" fontId="0" fillId="0" borderId="0" xfId="0" applyNumberFormat="1" applyFont="1" applyFill="1" applyBorder="1" applyAlignment="1"/>
    <xf numFmtId="176" fontId="0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181" fontId="12" fillId="0" borderId="0" xfId="0" applyNumberFormat="1" applyFont="1" applyFill="1" applyBorder="1" applyAlignment="1">
      <alignment horizontal="center" vertical="center"/>
    </xf>
    <xf numFmtId="9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181" fontId="1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left" vertical="center" wrapText="1"/>
    </xf>
    <xf numFmtId="9" fontId="1" fillId="0" borderId="0" xfId="0" applyNumberFormat="1" applyFont="1" applyFill="1" applyAlignment="1">
      <alignment horizontal="left" vertical="center" wrapText="1"/>
    </xf>
    <xf numFmtId="178" fontId="1" fillId="0" borderId="0" xfId="0" applyNumberFormat="1" applyFont="1" applyFill="1" applyAlignment="1">
      <alignment horizontal="left" vertical="center" wrapText="1"/>
    </xf>
    <xf numFmtId="178" fontId="1" fillId="0" borderId="0" xfId="0" applyNumberFormat="1" applyFont="1" applyFill="1" applyBorder="1" applyAlignment="1">
      <alignment horizontal="center" vertical="center" wrapText="1"/>
    </xf>
    <xf numFmtId="9" fontId="1" fillId="0" borderId="0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81" fontId="4" fillId="0" borderId="2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176" fontId="4" fillId="0" borderId="2" xfId="66" applyNumberFormat="1" applyFont="1" applyFill="1" applyBorder="1" applyAlignment="1">
      <alignment horizontal="center" vertical="center" wrapText="1"/>
    </xf>
    <xf numFmtId="9" fontId="4" fillId="0" borderId="2" xfId="66" applyNumberFormat="1" applyFont="1" applyFill="1" applyBorder="1" applyAlignment="1">
      <alignment horizontal="center" vertical="center" wrapText="1"/>
    </xf>
    <xf numFmtId="0" fontId="5" fillId="3" borderId="2" xfId="66" applyFont="1" applyFill="1" applyBorder="1" applyAlignment="1">
      <alignment horizontal="center" vertical="center" wrapText="1"/>
    </xf>
    <xf numFmtId="0" fontId="5" fillId="0" borderId="2" xfId="66" applyNumberFormat="1" applyFont="1" applyFill="1" applyBorder="1" applyAlignment="1">
      <alignment horizontal="center" vertical="center" wrapText="1"/>
    </xf>
    <xf numFmtId="178" fontId="5" fillId="0" borderId="2" xfId="66" applyNumberFormat="1" applyFont="1" applyFill="1" applyBorder="1" applyAlignment="1">
      <alignment horizontal="center" vertical="center" wrapText="1"/>
    </xf>
    <xf numFmtId="9" fontId="5" fillId="0" borderId="2" xfId="66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81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Alignment="1">
      <alignment vertical="center" wrapText="1"/>
    </xf>
    <xf numFmtId="178" fontId="1" fillId="0" borderId="0" xfId="0" applyNumberFormat="1" applyFont="1" applyFill="1" applyAlignment="1">
      <alignment vertical="center"/>
    </xf>
    <xf numFmtId="181" fontId="1" fillId="0" borderId="0" xfId="0" applyNumberFormat="1" applyFont="1" applyFill="1" applyAlignment="1">
      <alignment vertical="center"/>
    </xf>
    <xf numFmtId="9" fontId="1" fillId="0" borderId="0" xfId="0" applyNumberFormat="1" applyFont="1" applyFill="1" applyAlignment="1">
      <alignment vertical="center"/>
    </xf>
    <xf numFmtId="178" fontId="2" fillId="0" borderId="0" xfId="0" applyNumberFormat="1" applyFont="1" applyFill="1" applyBorder="1" applyAlignment="1"/>
    <xf numFmtId="9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181" fontId="2" fillId="0" borderId="0" xfId="0" applyNumberFormat="1" applyFont="1" applyFill="1" applyBorder="1" applyAlignment="1"/>
    <xf numFmtId="176" fontId="12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vertical="center"/>
    </xf>
    <xf numFmtId="176" fontId="2" fillId="0" borderId="0" xfId="0" applyNumberFormat="1" applyFont="1" applyFill="1" applyBorder="1" applyAlignment="1"/>
    <xf numFmtId="176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计算 2" xfId="7"/>
    <cellStyle name="差" xfId="8" builtinId="27"/>
    <cellStyle name="千位分隔" xfId="9" builtinId="3"/>
    <cellStyle name="标题 5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常规_油菜籽" xfId="27"/>
    <cellStyle name="输出" xfId="28" builtinId="21"/>
    <cellStyle name="20% - 强调文字颜色 3 11 2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_Sheet1_陆扶桥村水稻" xfId="36"/>
    <cellStyle name="好" xfId="37" builtinId="26"/>
    <cellStyle name="常规 21" xfId="38"/>
    <cellStyle name="适中" xfId="39" builtinId="28"/>
    <cellStyle name="标题 1 2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输出 2" xfId="46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适中 2" xfId="57"/>
    <cellStyle name="60% - 强调文字颜色 6" xfId="58" builtinId="52"/>
    <cellStyle name="标题 2 2" xfId="59"/>
    <cellStyle name="标题 3 2" xfId="60"/>
    <cellStyle name="标题 4 2" xfId="61"/>
    <cellStyle name="差 2" xfId="62"/>
    <cellStyle name="常规 2" xfId="63"/>
    <cellStyle name="常规 33" xfId="64"/>
    <cellStyle name="常规 7" xfId="65"/>
    <cellStyle name="常规 8" xfId="66"/>
    <cellStyle name="好 2" xfId="67"/>
    <cellStyle name="汇总 2" xfId="68"/>
    <cellStyle name="检查单元格 2" xfId="69"/>
    <cellStyle name="解释性文本 2" xfId="70"/>
    <cellStyle name="警告文本 2" xfId="71"/>
    <cellStyle name="链接单元格 2" xfId="72"/>
    <cellStyle name="输入 2" xfId="73"/>
    <cellStyle name="注释 2" xfId="74"/>
    <cellStyle name="常规 10 2" xfId="75"/>
    <cellStyle name="常规 149 2 2 2" xfId="76"/>
    <cellStyle name="常规_Sheet1" xfId="77"/>
    <cellStyle name="常规 2 2 3" xfId="78"/>
  </cellStyles>
  <tableStyles count="0" defaultTableStyle="TableStyleMedium2" defaultPivotStyle="PivotStyleLight16"/>
  <colors>
    <mruColors>
      <color rgb="0000FF00"/>
      <color rgb="0082F476"/>
      <color rgb="00FF0000"/>
      <color rgb="00B3F4F8"/>
      <color rgb="00CCFFFF"/>
      <color rgb="00AAEBF9"/>
      <color rgb="00FE9B1C"/>
      <color rgb="00F8CBAD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5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5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5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5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5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5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5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5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5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5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5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5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5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6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6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6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8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8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8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8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8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8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8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8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8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8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8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8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8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9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9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9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1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1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1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1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1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1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1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1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1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1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1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1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1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2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2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2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4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4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4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4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4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4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4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4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4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4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4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4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4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5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5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5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7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7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7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7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7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7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7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7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7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7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7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7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7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8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8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8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0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0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0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0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0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0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0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0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0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0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0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0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0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1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1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1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3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3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3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3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3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3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3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3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3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3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3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3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3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4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4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4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6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6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6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6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6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6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6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6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6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6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6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6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6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7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7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7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9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9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9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9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9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9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9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9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9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9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9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9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9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0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0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0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2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2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2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2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2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2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2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2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2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2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2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2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2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3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3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3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3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3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3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3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3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3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3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3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3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3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3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3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3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3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3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3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3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3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3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3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3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3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3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3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3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3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3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3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3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3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3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3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3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3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3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3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3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3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3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3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3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3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3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3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3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3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3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4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4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4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4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4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4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4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4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4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4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4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4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4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4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4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4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4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4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4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4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4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4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4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4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4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4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4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4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4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4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4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4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4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4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4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4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4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4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4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4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4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4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4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4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4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4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4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4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4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4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5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5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5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5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5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5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5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5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5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5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5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5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5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5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5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5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5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5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5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5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5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5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5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5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5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5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5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5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5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5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5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5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5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5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5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5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5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5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5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5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5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5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5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5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5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5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5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5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5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5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6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6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6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6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6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6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6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6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6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6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6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6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6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6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6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6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6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6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6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6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6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6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6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6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6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6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6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6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6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6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6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6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6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6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6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6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6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6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6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6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6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6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6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6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6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6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6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6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6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6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7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7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7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7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7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7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7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7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7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7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7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7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7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7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7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7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7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7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7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7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7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7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7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7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7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7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7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7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7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7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7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7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7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7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7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7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7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7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7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7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7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7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7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7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7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7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7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7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7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7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8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8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8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8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8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8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8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8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8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8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8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8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8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8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8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8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8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8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8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8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8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8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8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8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8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8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8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8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8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8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8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8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8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8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8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8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8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4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4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4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4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4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4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4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4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4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4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4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4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4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4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4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4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4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4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4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4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4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4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4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4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4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4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5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6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6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6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6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6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6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6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6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6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6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6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6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6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6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6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6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7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7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7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7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7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7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7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7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7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7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7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7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7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7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7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7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7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7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7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7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7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7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7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7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7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7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8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9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9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9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9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9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9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9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9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9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9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9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9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9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9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9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9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0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0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0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0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0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0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0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0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0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0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0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0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0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0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0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0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0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0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0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0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0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0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0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0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0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0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1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2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2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2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2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2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2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2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2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2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2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2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2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2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2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2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2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3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3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3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3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3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3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3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3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3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3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3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3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3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3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3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3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3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3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3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3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3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3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3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3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3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3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4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5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5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5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5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5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5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5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5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5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5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5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5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5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5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5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5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6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6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6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6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6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6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6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6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6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6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6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6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6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6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6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6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6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6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6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6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6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6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6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6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6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6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7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8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8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8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8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8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8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8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8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8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8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8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8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8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8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8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8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9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9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9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9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9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9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9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9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9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9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9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9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9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9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9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9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9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9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9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9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9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9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9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9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19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19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0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1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1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1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1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1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1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1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1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1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1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1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1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1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1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1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1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2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2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2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2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2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2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2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2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2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2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2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2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2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2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2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2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2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2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2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2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2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2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2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2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2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2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3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4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4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4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4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4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4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4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4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4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4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4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4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4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4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4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4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5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5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5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5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5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5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5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5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5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5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5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5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5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5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5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5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5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5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5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5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5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5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5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5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5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5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6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7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7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7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7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7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7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7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7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7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7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7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7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7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7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7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7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8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8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8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8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8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8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8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8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8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8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8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8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8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8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8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8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8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8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8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8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8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8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8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8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28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8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29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0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0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0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0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0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0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0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0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0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0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0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0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0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0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0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0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1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1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1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1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1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1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1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1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1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1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1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1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1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1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1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1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1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1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1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1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1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1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1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1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5</xdr:col>
      <xdr:colOff>76200</xdr:colOff>
      <xdr:row>6</xdr:row>
      <xdr:rowOff>47625</xdr:rowOff>
    </xdr:to>
    <xdr:pic>
      <xdr:nvPicPr>
        <xdr:cNvPr id="31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1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2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3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3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3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3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3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3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3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3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3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3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3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3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3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3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914400" cy="228600"/>
    <xdr:pic>
      <xdr:nvPicPr>
        <xdr:cNvPr id="33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3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3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3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3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3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3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3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3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3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3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3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3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3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3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3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3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3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3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3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3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3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3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3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3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3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3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3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3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3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3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3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3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3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3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3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4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4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4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4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4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4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4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4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4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4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4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4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4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4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4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4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4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4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4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4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4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4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4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4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4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4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4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4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4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4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4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4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4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4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4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4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4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4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4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4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4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4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4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4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4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4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4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4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4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4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5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5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5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5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5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5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5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5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5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5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5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5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5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5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5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5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5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5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5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5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5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5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5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5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5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5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5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5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5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5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5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5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5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5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5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5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5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5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5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5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5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5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5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5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5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5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5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5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5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5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6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6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6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6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6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6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6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6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6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6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6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6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6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6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6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6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6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6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6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6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6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6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6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6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6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6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6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6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6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6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6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6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6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6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6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6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6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6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6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6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6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6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6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6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6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6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6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6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6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6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7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7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7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7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7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7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7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7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7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7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7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7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7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7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7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7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7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7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7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7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7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7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7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7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37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7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7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7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7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7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7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7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7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7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7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7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7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7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7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7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7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7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7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7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7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7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7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7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7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7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8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8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8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8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8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8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8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8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8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8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8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8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8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8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8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8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8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8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8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8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8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8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8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8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8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8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8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8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8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8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8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8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8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8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8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8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8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8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8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8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8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8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8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8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8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8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8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8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8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8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8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8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8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8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8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8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8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8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8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8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8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8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8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9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39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39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39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39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39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39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39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39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39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39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39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39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39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39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39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39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39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39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39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39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39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39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39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39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39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39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39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39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39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39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39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39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39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39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39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39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39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39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39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39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39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39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39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39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39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39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39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39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39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39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39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39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39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39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39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39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39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39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39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39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39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39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39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39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39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39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39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39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39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39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39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39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39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39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39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39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39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39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39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39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39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39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39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39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39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39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39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39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39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39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39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39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39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39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39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39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39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39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39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0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0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0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0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0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0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0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0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0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0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0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0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0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0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0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0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0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0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0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0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0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0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0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0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0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0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0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0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0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0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0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0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0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0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0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0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0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0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0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0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0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0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0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0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0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0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0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0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0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0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0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0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40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40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40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40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40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40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40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40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40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40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40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40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40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40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40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40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40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40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40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40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40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40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40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40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40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40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40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40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40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40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40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40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40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40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40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40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40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40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40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40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40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40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40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40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40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40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40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40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41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41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41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41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41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41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41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41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41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41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41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5</xdr:row>
      <xdr:rowOff>0</xdr:rowOff>
    </xdr:from>
    <xdr:to>
      <xdr:col>28</xdr:col>
      <xdr:colOff>352425</xdr:colOff>
      <xdr:row>6</xdr:row>
      <xdr:rowOff>47625</xdr:rowOff>
    </xdr:to>
    <xdr:pic>
      <xdr:nvPicPr>
        <xdr:cNvPr id="41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1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2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5</xdr:row>
      <xdr:rowOff>0</xdr:rowOff>
    </xdr:from>
    <xdr:ext cx="914400" cy="228600"/>
    <xdr:pic>
      <xdr:nvPicPr>
        <xdr:cNvPr id="42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2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2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2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2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2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2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2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2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2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2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2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2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2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2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2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2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2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2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2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2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2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2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2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2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2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2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2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2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2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2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2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2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2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2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2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2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2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2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2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2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2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2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2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2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2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2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2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2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2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2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2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2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2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2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2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2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2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2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2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2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2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2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2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2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2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2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2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2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2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2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2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2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2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2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2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2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2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2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2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2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2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2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2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2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2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2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2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2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2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2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2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2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2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2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2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2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2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2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3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3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3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3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3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3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3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3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3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3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3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3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3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3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3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3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3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3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3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3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3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3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3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3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3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3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3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3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3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3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3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3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3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3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3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3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3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3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3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3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3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3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3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3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3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3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3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3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3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3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3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3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3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3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3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3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3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3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3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3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3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3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3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3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3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3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3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3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3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3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3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3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3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3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3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3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3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3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3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3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3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3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3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3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3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3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3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3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3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3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3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3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3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3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3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3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3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3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3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3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4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4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4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4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4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4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4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4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4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4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4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24</xdr:col>
      <xdr:colOff>352425</xdr:colOff>
      <xdr:row>6</xdr:row>
      <xdr:rowOff>47625</xdr:rowOff>
    </xdr:to>
    <xdr:pic>
      <xdr:nvPicPr>
        <xdr:cNvPr id="44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4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5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5</xdr:row>
      <xdr:rowOff>0</xdr:rowOff>
    </xdr:from>
    <xdr:ext cx="914400" cy="228600"/>
    <xdr:pic>
      <xdr:nvPicPr>
        <xdr:cNvPr id="45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240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5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5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5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5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5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5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5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5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5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5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5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5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5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5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5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5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5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5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5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5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5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5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5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5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5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5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5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5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5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5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5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5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5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5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5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5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5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5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5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5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5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5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5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5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5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5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5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5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5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5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5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5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5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5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5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5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5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5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5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5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5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5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5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5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5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5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5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5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5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5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5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5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5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5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5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5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5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5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5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5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5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5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5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5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5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5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5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5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5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5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5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5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5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5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5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5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5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5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6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6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6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6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6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6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6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6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6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6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6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6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6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6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6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6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6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6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6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6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6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6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6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6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6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6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6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6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6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6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6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6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6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6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6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6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6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6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6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6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6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6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6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6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6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6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6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6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6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6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6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6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6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6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6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6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6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6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6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6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6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6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6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6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6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6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6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6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6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6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6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6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6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6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6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6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6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6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6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6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6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6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6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6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6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6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6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6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6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6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6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6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6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6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6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6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6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6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6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6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7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7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7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7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7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7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7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7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7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7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7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7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7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8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8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8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8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8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8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8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8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8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8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8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8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8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8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8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8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8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8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8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8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8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8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8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8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8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8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8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8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8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8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8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8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8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8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8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8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8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8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8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8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8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8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8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8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8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8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8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8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8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8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8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8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8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8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8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8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8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8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8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8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8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8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8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8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8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8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8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8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8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8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8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8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8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8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8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8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8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8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8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8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8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8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8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8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8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8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8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8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8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8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8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8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8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8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8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8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8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8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8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8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9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9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9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9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9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9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9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9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9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9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9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9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9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9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9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9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9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9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9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9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9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9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9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9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9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9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9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9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9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9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9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9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9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9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9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9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9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9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9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9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9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9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9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9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9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9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9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9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9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9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9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49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9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9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9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9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9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9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9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9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9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9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9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9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9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9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9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9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9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9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9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9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9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9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9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9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9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9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9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9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9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9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9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9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9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9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9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9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9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9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9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9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9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9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9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9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9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9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9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49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0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0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0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0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0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0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0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0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0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0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0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0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0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1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1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1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1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1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1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1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1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1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1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1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1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1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1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1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1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1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1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1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1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1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1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1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1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1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1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1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1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1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1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1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1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1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1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1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1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1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1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1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1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1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1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1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1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1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1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1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1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1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1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1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1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1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1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1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1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1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1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1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1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1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1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1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1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1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1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1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1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1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1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1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1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1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1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1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1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1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1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1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1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1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1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1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1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1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1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1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1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1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1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1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1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1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1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1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1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1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1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1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1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2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2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2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2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2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2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2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2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2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2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2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2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2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2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2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2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2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2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2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2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2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2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2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2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2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2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2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2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2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2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2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2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2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2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2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2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2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2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2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2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2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2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2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2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2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2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2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2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2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2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2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2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2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2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2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2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2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2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2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2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2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2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2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2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2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2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2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2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2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2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2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2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2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2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2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2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2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2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2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2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2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2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2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2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2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2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2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2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2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2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2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2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2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2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2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2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2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2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2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2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3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3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3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3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3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3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3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3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3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3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3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3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3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4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4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4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4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4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4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4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4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4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4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4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4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4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4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4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4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4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4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4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4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4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4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4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4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4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4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4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4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4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4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4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4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4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4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4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4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4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4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4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4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4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4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4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4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4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4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4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4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4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4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4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4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4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4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4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4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4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4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4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4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4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4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4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4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4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4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4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4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4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4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4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4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4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4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4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4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4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4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4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4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4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4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4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4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4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4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4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4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4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4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4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4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4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4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4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4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4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4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4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4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5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5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5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5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5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5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5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5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5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5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5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5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5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5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5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5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5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5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5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5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5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5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5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5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5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5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5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5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5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5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5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5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5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5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5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5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5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5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5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5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5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5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5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5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5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5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5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5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5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5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5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5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5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5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5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5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5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5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5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5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5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5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5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5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5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5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5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5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5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5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5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5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5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5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5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5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5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5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5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5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5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5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5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5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5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5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5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5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5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5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5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5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5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5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5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5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5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5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5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5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6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6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6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6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6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6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6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6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6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6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6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6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6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7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7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7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7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7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7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7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7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7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7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7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7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7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7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7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7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7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7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7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7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7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7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7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7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7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7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7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7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7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7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7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7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7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7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7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7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7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7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7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7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7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7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7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7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7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7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7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7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7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7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7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7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7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7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7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7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7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7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7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7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7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7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7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7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7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7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7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7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7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7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7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7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7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7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7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7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7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7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7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7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7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7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7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7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7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7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7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7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7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7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7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7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7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7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7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7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7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7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7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7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8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8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8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8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8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8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8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8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8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8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8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8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8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8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8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8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8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8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8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8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8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8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8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8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8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8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8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8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8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8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8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8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8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8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8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8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8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8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8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8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8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8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8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8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8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8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8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8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8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8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8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8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8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8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8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8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8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8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8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8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8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8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8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8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8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8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8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8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8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8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8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8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8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8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8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8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8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8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8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8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8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8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8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8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8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8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8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8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8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8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8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8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8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8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8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8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8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8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8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8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9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9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9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9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9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9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9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9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9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9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9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59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59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0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0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0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0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0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0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0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0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0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0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0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0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0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0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0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0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0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0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0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0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0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0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0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0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0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0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0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0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0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0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0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0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0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0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0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0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0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0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0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0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0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0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0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0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0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0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0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0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0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0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0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0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0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0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0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0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0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0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0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0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0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0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0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0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0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0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0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0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0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0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0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0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0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0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0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0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0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0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0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0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0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0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0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0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0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0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0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0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0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0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0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0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0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0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0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0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0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0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0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0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1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1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1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1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1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1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1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1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1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1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1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1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1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1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1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1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1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1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1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1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1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1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1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1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1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1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1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1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1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1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1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1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1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1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1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1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1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1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1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1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1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1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1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1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1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1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1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1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1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1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1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1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1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1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1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1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1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1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1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1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1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1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1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1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1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1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1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1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1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1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1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1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1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1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1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1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1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1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1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1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1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1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1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1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1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1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1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1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1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1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1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1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1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1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1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1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1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1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1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1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2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2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2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2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2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2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2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2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2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2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2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2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2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3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3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3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3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3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3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3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3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3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3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3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3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3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3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3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3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3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3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3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3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3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3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3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3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3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3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3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3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3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3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3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3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3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3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3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3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3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3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3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3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3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3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3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3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3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3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3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3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3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3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3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3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3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3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3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3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3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3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3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3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3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3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3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3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3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3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3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3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3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3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3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3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3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3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3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3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3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3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3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3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3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3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3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3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3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3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3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3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3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3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3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3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3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3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3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3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3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3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3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3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4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4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4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4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4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4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4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4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4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4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4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4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4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4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4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4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4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4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4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4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4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4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4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4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4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4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4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4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4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4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4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4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4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4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4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4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4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4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4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4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4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4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4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4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4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4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4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4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4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4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4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4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4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4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4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4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4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4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4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4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4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4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4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4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4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4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4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4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4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4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4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4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4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4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4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4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4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4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4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4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4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4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4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4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4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4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4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4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4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4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4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4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4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4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4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4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4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4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4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4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5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5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5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5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5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5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5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5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5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5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5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5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5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6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6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6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6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6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6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6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6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6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6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6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6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6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6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6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6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6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6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6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6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6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6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6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6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6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6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6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6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6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6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6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6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6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6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6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6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6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6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6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6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6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6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6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6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6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6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6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6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6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6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6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6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6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6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6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6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6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6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6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6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6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6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6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6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6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6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6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6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6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6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6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6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6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6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6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6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6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6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6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6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6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6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6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6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6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6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6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6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6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6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6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6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6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6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6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6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6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6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6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6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7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7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7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7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7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7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7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7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7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7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7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7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7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7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7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7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7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7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7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7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7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7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7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7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7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7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7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7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7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7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7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7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7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7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7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7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7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7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7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7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7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7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7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7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7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7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7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7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7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7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7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7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7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7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7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7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7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7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7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7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7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7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7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7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7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7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7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7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7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7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7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7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7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7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7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7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7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7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7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7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7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7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7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7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7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7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7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7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7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7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7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7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7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7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7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7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7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7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7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7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8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8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8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8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8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8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8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8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8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8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8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8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8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9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9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9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9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9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9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9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9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9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9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9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9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9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9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9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9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9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9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9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9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9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9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9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9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9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9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9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9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9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9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9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9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9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9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9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9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9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9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9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9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9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9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9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9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9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9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9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9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9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9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9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9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9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9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9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9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9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9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9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9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9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69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9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9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9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9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9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9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9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9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9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9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9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9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9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9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9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9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9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9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9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9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9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9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9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9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9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9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9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9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9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9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9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9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9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9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9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9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9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69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0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0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0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0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0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0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0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0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0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0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0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0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0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0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0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0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0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0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0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0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0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0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0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0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0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0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0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0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0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0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0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0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0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0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0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0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0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0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0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0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0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0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0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0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0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0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0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0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0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0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0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0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0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0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0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0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0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0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0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0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0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0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0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0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0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0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0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0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0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0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0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0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0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0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0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0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0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0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0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0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0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0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0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0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0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0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0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0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0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0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0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0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0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0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0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0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0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0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0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0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1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1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1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1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1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1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1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1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1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1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1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1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1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2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2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2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2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2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2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2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2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2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2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2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2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2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2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2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2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2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2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2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2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2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2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2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2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2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2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2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2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2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2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2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2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2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2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2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2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2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2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2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2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2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2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2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2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2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2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2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2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2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2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2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2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2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2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2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2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2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2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2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2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2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2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2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2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2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2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2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2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2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2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2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2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2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2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2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2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2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2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2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2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2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2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2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2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2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2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2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2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2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2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2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2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2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2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2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2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2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2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2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2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3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3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3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3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3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3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3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3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3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3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3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3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3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3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3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3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3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3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3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3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3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3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3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3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3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3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3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3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3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3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3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3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3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3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3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3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3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3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3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3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3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3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3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3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3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3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3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3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3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3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3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3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3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3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3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3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3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3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3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3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3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3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3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3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3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3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3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3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3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3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3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3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3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3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3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3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3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3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3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3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3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3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3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3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3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3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3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3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3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3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3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3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3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3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3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3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3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3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3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3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4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4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4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4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4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4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4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4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4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4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4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4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4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5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5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5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5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5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5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5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5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5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5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5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5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5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5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5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5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5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5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5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5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5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5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5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5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5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5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5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5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5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5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5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5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5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5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5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5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5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5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5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5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5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5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5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5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5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5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5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5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5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5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5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5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5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5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5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5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5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5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5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5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5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5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5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5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5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5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5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5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5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5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5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5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5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5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5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5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5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5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5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5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5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5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5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5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5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5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5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5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5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5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5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5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5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5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5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5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5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5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5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5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6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6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6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6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6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6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6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6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6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6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6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6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6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6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6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6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6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6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6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6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6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6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6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6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6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6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6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6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6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6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6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6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6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6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6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6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6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6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6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6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6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6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6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6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6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6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6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6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6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6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6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6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6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6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6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6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6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6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6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6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6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6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6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6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6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6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6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6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6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6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6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6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6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6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6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6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6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6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6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6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6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6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6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6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6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6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6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6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6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6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6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6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6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6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6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6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6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6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6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6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7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7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7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7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7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7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7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7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7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7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7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7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7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8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8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8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8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8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8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8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8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8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8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8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8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8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8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8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8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8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8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8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8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8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8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8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8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8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8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8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8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8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8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8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8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8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8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8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8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8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8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8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8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8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8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8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8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8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8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8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8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8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8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8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8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8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8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8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8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8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8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8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8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8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8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8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8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8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8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8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8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8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8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8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8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8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8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8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8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8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8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8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8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8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8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8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8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8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8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8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8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8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8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8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8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8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8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8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8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8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8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8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8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9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9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9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9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9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9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9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9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9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9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9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9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9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9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9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9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9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9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9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9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9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9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9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9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9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9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9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9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9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9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9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9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9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9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9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9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9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9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9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9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9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9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9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9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9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9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9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9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9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9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9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79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9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9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9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9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9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9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9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9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9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9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9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9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9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9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9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9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9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9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9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9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9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9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9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9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9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9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9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9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9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9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9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9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9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9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9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9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9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9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9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9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9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9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9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9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9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9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9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79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80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80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80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80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80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80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80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80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80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80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80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76200</xdr:colOff>
      <xdr:row>2</xdr:row>
      <xdr:rowOff>228600</xdr:rowOff>
    </xdr:to>
    <xdr:pic>
      <xdr:nvPicPr>
        <xdr:cNvPr id="80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0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1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0</xdr:rowOff>
    </xdr:from>
    <xdr:ext cx="914400" cy="228600"/>
    <xdr:pic>
      <xdr:nvPicPr>
        <xdr:cNvPr id="81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1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1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1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1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1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1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1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1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1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1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1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1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1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1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1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1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1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1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1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1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1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1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1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1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1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1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1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1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1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1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1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1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1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1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1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1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1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1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1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1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1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1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1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1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1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1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1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1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1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1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1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1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1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1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1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1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1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1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1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1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1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1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1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1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1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1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1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1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1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1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1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1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1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1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1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1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1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1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1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1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1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1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1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1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1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1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1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1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1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1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1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1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1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1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1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1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1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1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2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2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2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2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2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2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2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2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2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2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2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2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2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2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2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2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2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2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2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2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2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2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2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2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2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2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2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2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2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2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2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2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2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2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2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2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2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2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2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2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2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2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2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2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2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2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2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2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2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2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2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2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2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2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2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2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2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2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2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2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2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2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2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2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2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2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2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2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2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2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2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2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2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2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2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2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2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2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2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2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2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2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2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2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2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2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2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2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2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2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2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2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2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2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2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2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2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2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2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2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3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3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3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3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3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3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3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3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3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3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3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3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3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4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4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4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4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4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4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4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4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4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4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4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4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4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4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4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4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4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4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4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4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4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4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4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4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4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4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4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4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4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4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4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4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4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4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4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4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4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4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4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4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4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4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4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4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4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4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4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4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4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4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4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4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4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4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4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4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4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4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4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4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4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4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4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4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4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4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4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4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4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4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4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4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4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4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4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4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4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4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4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4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4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4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4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4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4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4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4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4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4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4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4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4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4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4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4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4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4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4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4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4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5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5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5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5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5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5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5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5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5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5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5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5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5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5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5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5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5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5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5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5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5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5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5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5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5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5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5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5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5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5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5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5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5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5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5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5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5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5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5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5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5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5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5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5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5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5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5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5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5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5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5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5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5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5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5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5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5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5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5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5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5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5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5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5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5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5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5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5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5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5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5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5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5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5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5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5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5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5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5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5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5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5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5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5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5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5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5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5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5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5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5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5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5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5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5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5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5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5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5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5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6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6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6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6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6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6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6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6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6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6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6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86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6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7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87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7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7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7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7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7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7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7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7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7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7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7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7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7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7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7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7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7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7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7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7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7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7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7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7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7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7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7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7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7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7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7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7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7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7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7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7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7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7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7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7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7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7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7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7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7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7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7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7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7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7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7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7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7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7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7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7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7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7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7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7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7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7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7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7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7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7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7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7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7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7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7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7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7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7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7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7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7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7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7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7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7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7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7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7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7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7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7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7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7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7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7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7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7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7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7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7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7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7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8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8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8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8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8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8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8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8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8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8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8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8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8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8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8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8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8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8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8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8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8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8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8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8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8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8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8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8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8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8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8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8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8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8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8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8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8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8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8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8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8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8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8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8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8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8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8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8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8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8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8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8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8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8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8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8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8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8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8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8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8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8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8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8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8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8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8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8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8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8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8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8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8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8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8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8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8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8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8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8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8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8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8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8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8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8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8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8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8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8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8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8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8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8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8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8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8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8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8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8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9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9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9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9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9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9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9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9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9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9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9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24</xdr:col>
      <xdr:colOff>352425</xdr:colOff>
      <xdr:row>2</xdr:row>
      <xdr:rowOff>228600</xdr:rowOff>
    </xdr:to>
    <xdr:pic>
      <xdr:nvPicPr>
        <xdr:cNvPr id="89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89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90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2</xdr:row>
      <xdr:rowOff>0</xdr:rowOff>
    </xdr:from>
    <xdr:ext cx="914400" cy="228600"/>
    <xdr:pic>
      <xdr:nvPicPr>
        <xdr:cNvPr id="90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77850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0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0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0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0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0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0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0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0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0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0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0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0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0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0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0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0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0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0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0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0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0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0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0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0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0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0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0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0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0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0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0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0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0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0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0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0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0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0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0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0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0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0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0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0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0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0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0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0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0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0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0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0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0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0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0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0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0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0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0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0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0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0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0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0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0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0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0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0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0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0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0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0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0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0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0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0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0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0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0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0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0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0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0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0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0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0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0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0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0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0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0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0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0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0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0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0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0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0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1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1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1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1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1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1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1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1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1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1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1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1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1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1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1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1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1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1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1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1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1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1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1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1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1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1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1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1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1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1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1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1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1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1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1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1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1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1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1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1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1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1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1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1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1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1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1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1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1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1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1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1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1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1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1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1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1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1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1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1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1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1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1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1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1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1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1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1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1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1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1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1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1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1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1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1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1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1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1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1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1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1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1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1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1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1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1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1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1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1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1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1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1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1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1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1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1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1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1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1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2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2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2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2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2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2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2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2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2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2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2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2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2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3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3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3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3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3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3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3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3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3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3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3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3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3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3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3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3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3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3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3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3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3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3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3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3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3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3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3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3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3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3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3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3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3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3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3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3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3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3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3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3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3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3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3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3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3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3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3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3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3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3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3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3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3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3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3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3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3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3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3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3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3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3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3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3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3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3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3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3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3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3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3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3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3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3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3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3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3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3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3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3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3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3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3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3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3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3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3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3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3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3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3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3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3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3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3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3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3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3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3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3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4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4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4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4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4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4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4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4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4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4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4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4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4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4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4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4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4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4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4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4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4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4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4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4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4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4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4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4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4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4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4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4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4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4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4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4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4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4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4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4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4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4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4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4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4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4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4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4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4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4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4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4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4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4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4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4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4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4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4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4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4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4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4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4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4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4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4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4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4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4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4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4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4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4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4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4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4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4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4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4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4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4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4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4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4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4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4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4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4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4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4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4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4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4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4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4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4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4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4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4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5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5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5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5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5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5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5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5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5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5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5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5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5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6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6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6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6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6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6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6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6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6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6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6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6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6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6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6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6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6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6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6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6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6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6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6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6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6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6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6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6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6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6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6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6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6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6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6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6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6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6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6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6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6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6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6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6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6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6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6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6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6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6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6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6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6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6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6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6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6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6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6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6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6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6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6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6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6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6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6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6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6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6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6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6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6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6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6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6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6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6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6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6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6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6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6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6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6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6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6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6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6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6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6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6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6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6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6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6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6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6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6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6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7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7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7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7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7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7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7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7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7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7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7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7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7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7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7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7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7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7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7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7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7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7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7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7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7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7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7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7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7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7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7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7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7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7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7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7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7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7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7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7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7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7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7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7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7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7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7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7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7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7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7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7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7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7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7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7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7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7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7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7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7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7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7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7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7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7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7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7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7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7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7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7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7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7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7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7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7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7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7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7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7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7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7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7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7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7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7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7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7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7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7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7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7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7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7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7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7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7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7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7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8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8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8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8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8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8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8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8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8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8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8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8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8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9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9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9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9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9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9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9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9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9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9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9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9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9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9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9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9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9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9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9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9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9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9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9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9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9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9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9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9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9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9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9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9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9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9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9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9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9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9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9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9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9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9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9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9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9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9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9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9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9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9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9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9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9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9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9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9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9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9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9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9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9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99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9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9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9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9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9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9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9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9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9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9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9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9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9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9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9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9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9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9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9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9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9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9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9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9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9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9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9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9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9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9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9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9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9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9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9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9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9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99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0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0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0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0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0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0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0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0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0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0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0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0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0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0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0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0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0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0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0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0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0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0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0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0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0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0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0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0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0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0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0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0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0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0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0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0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0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0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0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0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0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0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0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0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0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0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0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0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0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0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0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0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0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0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0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0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0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0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0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0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0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0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0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0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0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0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0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0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0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0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0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0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0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0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0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0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0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0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0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0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0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0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0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0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0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0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0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0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0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0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0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0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0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0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0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0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0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0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0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0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1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1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1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1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1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1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1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1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1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1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1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1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1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2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2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2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2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2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2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2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2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2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2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2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2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2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2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2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2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2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2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2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2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2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2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2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2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2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2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2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2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2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2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2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2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2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2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2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2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2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2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2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2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2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2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2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2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2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2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2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2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2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2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2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2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2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2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2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2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2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2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2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2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2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2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2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2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2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2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2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2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2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2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2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2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2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2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2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2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2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2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2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2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2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2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2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2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2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2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2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2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2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2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2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2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2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2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2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2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2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2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2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2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3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3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3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3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3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3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3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3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3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3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3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3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3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3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3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3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3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3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3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3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3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3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3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3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3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3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3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3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3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3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3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3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3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3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3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3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3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3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3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3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3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3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3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3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3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3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3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3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3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3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3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3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3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3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3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3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3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3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3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3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3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3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3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3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3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3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3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3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3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3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3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3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3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3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3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3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3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3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3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3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3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3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3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3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3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3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3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3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3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3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3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3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3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3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3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3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3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3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3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3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4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4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4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4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4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4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4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4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4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4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4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4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4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5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5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5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5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5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5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5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5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5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5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5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5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5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5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5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5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5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5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5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5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5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5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5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5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5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5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5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5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5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5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5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5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5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5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5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5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5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5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5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5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5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5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5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5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5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5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5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5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5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5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5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5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5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5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5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5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5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5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5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5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5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5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5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5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5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5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5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5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5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5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5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5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5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5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5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5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5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5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5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5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5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5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5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5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5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5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5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5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5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5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5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5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5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5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5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5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5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5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5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5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6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6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6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6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6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6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6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6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6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6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6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6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6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6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6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6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6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6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6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6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6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6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6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6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6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6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6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6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6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6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6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6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6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6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6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6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6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6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6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6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6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6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6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6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6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6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6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6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6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6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6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6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6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6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6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6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6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6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6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6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6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6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6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6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6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6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6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6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6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6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6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6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6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6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6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6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6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6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6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6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6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6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6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6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6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6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6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6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6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6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6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6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6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6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6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6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6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6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6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6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7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7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7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7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7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7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7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7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7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7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7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7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7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8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8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8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8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8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8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8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8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8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8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8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8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8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8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8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8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8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8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8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8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8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8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8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8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8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8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8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8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8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8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8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8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8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8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8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8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8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8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8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8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8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8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8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8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8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8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8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8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8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8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8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8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8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8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8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8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8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8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8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8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8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8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8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8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8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8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8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8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8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8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8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8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8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8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8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8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8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8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8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8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8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8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8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8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8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8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8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8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8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8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8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8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8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8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8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8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8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8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8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8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9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9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9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9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9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9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9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9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9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9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9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9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9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9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9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9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9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9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9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9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9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9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9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9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9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9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9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9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9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9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9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9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9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9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9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9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9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9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9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9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9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9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9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9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9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9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9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9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9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9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9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09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9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9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9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9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9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9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9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9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9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9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9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9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9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9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9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9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9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9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9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9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9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9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9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9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9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9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9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9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9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9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9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9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9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9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9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9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9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9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9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9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9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9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9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9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9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9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9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09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0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0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0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0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0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0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0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0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0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0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0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0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0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1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1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1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1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1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1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1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1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1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1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1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1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1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1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1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1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1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1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1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1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1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1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1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1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1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1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1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1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1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1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1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1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1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1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1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1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1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1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1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1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1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1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1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1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1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1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1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1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1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1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1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1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1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1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1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1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1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1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1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1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1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1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1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1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1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1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1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1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1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1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1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1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1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1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1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1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1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1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1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1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1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1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1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1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1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1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1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1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1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1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1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1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1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1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1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1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1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1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1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1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2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2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2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2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2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2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2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2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2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2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2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2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2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2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2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2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2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2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2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2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2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2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2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2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2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2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2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2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2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2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2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2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2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2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2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2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2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2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2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2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2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2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2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2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2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2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2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2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2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2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2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2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2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2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2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2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2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2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2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2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2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2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2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2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2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2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2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2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2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2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2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2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2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2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2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2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2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2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2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2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2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2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2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2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2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2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2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2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2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2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2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2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2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2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2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2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2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2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2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2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3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3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3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3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3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3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3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3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3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3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3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3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3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4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4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4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4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4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4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4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4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4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4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4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4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4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4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4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4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4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4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4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4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4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4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4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4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4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4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4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4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4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4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4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4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4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4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4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4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4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4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4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4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4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4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4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4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4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4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4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4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4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4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4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4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4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4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4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4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4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4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4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4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4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4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4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4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4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4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4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4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4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4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4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4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4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4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4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4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4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4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4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4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4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4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4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4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4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4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4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4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4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4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4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4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4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4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4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4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4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4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4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4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5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5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5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5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5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5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5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5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5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5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5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5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5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5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5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5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5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5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5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5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5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5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5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5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5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5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5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5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5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5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5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5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5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5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5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5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5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5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5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5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5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5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5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5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5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5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5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5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5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5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5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5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5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5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5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5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5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5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5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5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5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5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5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5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5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5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5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5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5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5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5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5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5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5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5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5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5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5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5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5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5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5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5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5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5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5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5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5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5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5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5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5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5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5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5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5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5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5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5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5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6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6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6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6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6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6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6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6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6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6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6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6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6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7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7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7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7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7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7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7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7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7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7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7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7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7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7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7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7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7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7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7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7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7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7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7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7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7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7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7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7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7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7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7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7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7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7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7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7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7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7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7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7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7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7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7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7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7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7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7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7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7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7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7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7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7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7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7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7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7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7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7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7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7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7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7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7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7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7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7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7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7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7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7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7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7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7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7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7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7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7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7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7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7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7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7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7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7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7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7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7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7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7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7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7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7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7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7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7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7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7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7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7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8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8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8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8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8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8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8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8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8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8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8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8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8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8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8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8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8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8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8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8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8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8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8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8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8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8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8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8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8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8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8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8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8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8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8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8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8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8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8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8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8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8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8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8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8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8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8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8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8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8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8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8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8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8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8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8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8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8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8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8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8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8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8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8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8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8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8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8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8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8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8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8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8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8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8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8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8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8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8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8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8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8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8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8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8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8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8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8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8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8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8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8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8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8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8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8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8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8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8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8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9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9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9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9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9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9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9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9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9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9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9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19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19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0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0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0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0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0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0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0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0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0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0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0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0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0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0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0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0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0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0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0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0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0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0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0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0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0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0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0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0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0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0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0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0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0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0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0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0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0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0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0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0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0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0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0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0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0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0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0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0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0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0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0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0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0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0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0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0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0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0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0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0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0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0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0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0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0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0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0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0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0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0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0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0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0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0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0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0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0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0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0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0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0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0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0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0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0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0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0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0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0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0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0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0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0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0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0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0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0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0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0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0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1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1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1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1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1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1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1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1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1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1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1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1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1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1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1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1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1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1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1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1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1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1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1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1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1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1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1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1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1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1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1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1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1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1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1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1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1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1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1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1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1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1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1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1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1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1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1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1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1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1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1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1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1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1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1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1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1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1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1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1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1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1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1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1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1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1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1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1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1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1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1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1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1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1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1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1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1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1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1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1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1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1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1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1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1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1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1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1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1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1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1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1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1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1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1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1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1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1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1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1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2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2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2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2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2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2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2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2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2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2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2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2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2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3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3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3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3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3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3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3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3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3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3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3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3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3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3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3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3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3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3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3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3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3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3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3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3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3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3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3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3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3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3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3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3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3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3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3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3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3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3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3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3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3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3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3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3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3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3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3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3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3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3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3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3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3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3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3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3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3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3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3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3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3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3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3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3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3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3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3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3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3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3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3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3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3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3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3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3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3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3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3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3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3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3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3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3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3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3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3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3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3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3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3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3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3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3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3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3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3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3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3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3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4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4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4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4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4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4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4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4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4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4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4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4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4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4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4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4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4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4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4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4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4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4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4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4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4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4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4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4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4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4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4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4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4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4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4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4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4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4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4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4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4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4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4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4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4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4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4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4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4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4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4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4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4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4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4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4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4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4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4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4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4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4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4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4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4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4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4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4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4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4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4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4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4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4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4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4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4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4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4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4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4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4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4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4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4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4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4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4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4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4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4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4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4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4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4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4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4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4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4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4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5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5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5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5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5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5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5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5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5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5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5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28</xdr:col>
      <xdr:colOff>352425</xdr:colOff>
      <xdr:row>2</xdr:row>
      <xdr:rowOff>228600</xdr:rowOff>
    </xdr:to>
    <xdr:pic>
      <xdr:nvPicPr>
        <xdr:cNvPr id="125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5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6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</xdr:row>
      <xdr:rowOff>0</xdr:rowOff>
    </xdr:from>
    <xdr:ext cx="914400" cy="228600"/>
    <xdr:pic>
      <xdr:nvPicPr>
        <xdr:cNvPr id="126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3325" y="8890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1&#24180;&#20892;&#38505;\2021&#24180;&#25215;&#20445;\11&#26376;&#20221;\1&#12289;2021-10-14&#21016;&#26725;&#38215;&#32946;&#32933;&#29482;&#33021;&#32321;&#27597;&#29482;&#25237;&#20445;&#65288;&#24453;&#31614;&#65289;\&#32946;&#32933;&#29482;\3&#12289;&#31859;&#19977;&#26725;&#26449;\&#31859;&#19977;&#26725;&#26449;&#32946;&#32933;&#29482;&#23548;&#20837;&#28165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修改"/>
      <sheetName val="Sheet1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tabSelected="1" workbookViewId="0">
      <pane ySplit="5" topLeftCell="A6" activePane="bottomLeft" state="frozen"/>
      <selection/>
      <selection pane="bottomLeft" activeCell="I15" sqref="I15"/>
    </sheetView>
  </sheetViews>
  <sheetFormatPr defaultColWidth="9" defaultRowHeight="14.25"/>
  <cols>
    <col min="1" max="1" width="7" style="73" customWidth="1"/>
    <col min="2" max="2" width="6.125" style="78" customWidth="1"/>
    <col min="3" max="3" width="8.125" style="79" customWidth="1"/>
    <col min="4" max="4" width="5.625" style="78" customWidth="1"/>
    <col min="5" max="5" width="5.25" style="80" customWidth="1"/>
    <col min="6" max="6" width="5.625" style="81" customWidth="1"/>
    <col min="7" max="7" width="9.375" style="81" customWidth="1"/>
    <col min="8" max="8" width="3.875" style="80" customWidth="1"/>
    <col min="9" max="9" width="6.625" style="82" customWidth="1"/>
    <col min="10" max="10" width="3.625" style="80" customWidth="1"/>
    <col min="11" max="11" width="9.5" style="82" customWidth="1"/>
    <col min="12" max="12" width="2.875" style="80" customWidth="1"/>
    <col min="13" max="13" width="5.875" style="82" customWidth="1"/>
    <col min="14" max="14" width="3.875" style="80" customWidth="1"/>
    <col min="15" max="15" width="8.875" style="82" customWidth="1"/>
    <col min="16" max="16" width="3.625" style="80" customWidth="1"/>
    <col min="17" max="17" width="9.25" style="82" customWidth="1"/>
    <col min="18" max="18" width="9.5" style="82" customWidth="1"/>
    <col min="19" max="19" width="9.625" style="82" customWidth="1"/>
    <col min="20" max="21" width="9" style="73"/>
    <col min="22" max="22" width="12.625" style="73"/>
    <col min="23" max="16384" width="9" style="73"/>
  </cols>
  <sheetData>
    <row r="1" s="73" customFormat="1" ht="20.25" spans="1:19">
      <c r="A1" s="83" t="s">
        <v>0</v>
      </c>
      <c r="B1" s="84"/>
      <c r="C1" s="85"/>
      <c r="D1" s="84"/>
      <c r="E1" s="86"/>
      <c r="F1" s="87"/>
      <c r="G1" s="87"/>
      <c r="H1" s="86"/>
      <c r="I1" s="116"/>
      <c r="J1" s="86"/>
      <c r="K1" s="116"/>
      <c r="L1" s="86"/>
      <c r="M1" s="116"/>
      <c r="N1" s="86"/>
      <c r="O1" s="116"/>
      <c r="P1" s="86"/>
      <c r="Q1" s="116"/>
      <c r="R1" s="116"/>
      <c r="S1" s="116"/>
    </row>
    <row r="2" s="2" customFormat="1" ht="21" customHeight="1" spans="1:19">
      <c r="A2" s="88" t="s">
        <v>1</v>
      </c>
      <c r="B2" s="88"/>
      <c r="C2" s="89"/>
      <c r="D2" s="90"/>
      <c r="E2" s="91"/>
      <c r="F2" s="92"/>
      <c r="G2" s="93"/>
      <c r="H2" s="94"/>
      <c r="I2" s="117"/>
      <c r="J2" s="94"/>
      <c r="K2" s="117"/>
      <c r="L2" s="94"/>
      <c r="M2" s="117"/>
      <c r="N2" s="94"/>
      <c r="O2" s="117"/>
      <c r="P2" s="94"/>
      <c r="Q2" s="122" t="s">
        <v>2</v>
      </c>
      <c r="R2" s="122"/>
      <c r="S2" s="122"/>
    </row>
    <row r="3" s="74" customFormat="1" ht="19" customHeight="1" spans="1:19">
      <c r="A3" s="95" t="s">
        <v>3</v>
      </c>
      <c r="B3" s="95" t="s">
        <v>4</v>
      </c>
      <c r="C3" s="96" t="s">
        <v>5</v>
      </c>
      <c r="D3" s="95" t="s">
        <v>6</v>
      </c>
      <c r="E3" s="97" t="s">
        <v>7</v>
      </c>
      <c r="F3" s="98" t="s">
        <v>8</v>
      </c>
      <c r="G3" s="99" t="s">
        <v>9</v>
      </c>
      <c r="H3" s="97" t="s">
        <v>10</v>
      </c>
      <c r="I3" s="118"/>
      <c r="J3" s="97"/>
      <c r="K3" s="118"/>
      <c r="L3" s="97"/>
      <c r="M3" s="118"/>
      <c r="N3" s="97"/>
      <c r="O3" s="118"/>
      <c r="P3" s="97"/>
      <c r="Q3" s="118"/>
      <c r="R3" s="118" t="s">
        <v>11</v>
      </c>
      <c r="S3" s="118" t="s">
        <v>12</v>
      </c>
    </row>
    <row r="4" s="74" customFormat="1" ht="27" customHeight="1" spans="1:19">
      <c r="A4" s="95"/>
      <c r="B4" s="95"/>
      <c r="C4" s="96"/>
      <c r="D4" s="95"/>
      <c r="E4" s="97"/>
      <c r="F4" s="98"/>
      <c r="G4" s="99"/>
      <c r="H4" s="97" t="s">
        <v>13</v>
      </c>
      <c r="I4" s="118"/>
      <c r="J4" s="97" t="s">
        <v>14</v>
      </c>
      <c r="K4" s="118"/>
      <c r="L4" s="97" t="s">
        <v>15</v>
      </c>
      <c r="M4" s="118"/>
      <c r="N4" s="97" t="s">
        <v>16</v>
      </c>
      <c r="O4" s="118"/>
      <c r="P4" s="97" t="s">
        <v>17</v>
      </c>
      <c r="Q4" s="118"/>
      <c r="R4" s="118"/>
      <c r="S4" s="118"/>
    </row>
    <row r="5" s="74" customFormat="1" ht="27" customHeight="1" spans="1:19">
      <c r="A5" s="95"/>
      <c r="B5" s="95"/>
      <c r="C5" s="96"/>
      <c r="D5" s="95"/>
      <c r="E5" s="97"/>
      <c r="F5" s="98"/>
      <c r="G5" s="99"/>
      <c r="H5" s="100" t="s">
        <v>18</v>
      </c>
      <c r="I5" s="118" t="s">
        <v>19</v>
      </c>
      <c r="J5" s="100" t="s">
        <v>18</v>
      </c>
      <c r="K5" s="118" t="s">
        <v>19</v>
      </c>
      <c r="L5" s="100" t="s">
        <v>18</v>
      </c>
      <c r="M5" s="118" t="s">
        <v>19</v>
      </c>
      <c r="N5" s="100" t="s">
        <v>18</v>
      </c>
      <c r="O5" s="118" t="s">
        <v>19</v>
      </c>
      <c r="P5" s="100" t="s">
        <v>18</v>
      </c>
      <c r="Q5" s="118" t="s">
        <v>19</v>
      </c>
      <c r="R5" s="118"/>
      <c r="S5" s="118"/>
    </row>
    <row r="6" s="74" customFormat="1" ht="33" customHeight="1" spans="1:19">
      <c r="A6" s="101" t="s">
        <v>20</v>
      </c>
      <c r="B6" s="102">
        <v>1</v>
      </c>
      <c r="C6" s="103">
        <v>83</v>
      </c>
      <c r="D6" s="103" t="s">
        <v>21</v>
      </c>
      <c r="E6" s="104" t="s">
        <v>22</v>
      </c>
      <c r="F6" s="103" t="s">
        <v>21</v>
      </c>
      <c r="G6" s="103">
        <v>46480</v>
      </c>
      <c r="H6" s="104">
        <v>0</v>
      </c>
      <c r="I6" s="103">
        <v>0</v>
      </c>
      <c r="J6" s="104">
        <v>0.3</v>
      </c>
      <c r="K6" s="103">
        <f>G6*0.3</f>
        <v>13944</v>
      </c>
      <c r="L6" s="119">
        <v>0</v>
      </c>
      <c r="M6" s="103">
        <v>0</v>
      </c>
      <c r="N6" s="119">
        <v>0.5</v>
      </c>
      <c r="O6" s="103">
        <f>G6*0.5</f>
        <v>23240</v>
      </c>
      <c r="P6" s="119">
        <v>0.2</v>
      </c>
      <c r="Q6" s="103">
        <f>G6*0.2</f>
        <v>9296</v>
      </c>
      <c r="R6" s="103">
        <v>9260</v>
      </c>
      <c r="S6" s="103">
        <v>37184</v>
      </c>
    </row>
    <row r="7" s="75" customFormat="1" ht="30" customHeight="1" spans="1:19">
      <c r="A7" s="105" t="s">
        <v>23</v>
      </c>
      <c r="B7" s="106">
        <f>SUM(B6:B6)</f>
        <v>1</v>
      </c>
      <c r="C7" s="107">
        <f>SUM(C6:C6)</f>
        <v>83</v>
      </c>
      <c r="D7" s="107"/>
      <c r="E7" s="107"/>
      <c r="F7" s="107"/>
      <c r="G7" s="107">
        <f>SUM(G6:G6)</f>
        <v>46480</v>
      </c>
      <c r="H7" s="107"/>
      <c r="I7" s="107">
        <f>SUM(I6:I6)</f>
        <v>0</v>
      </c>
      <c r="J7" s="43"/>
      <c r="K7" s="107">
        <f>SUM(K6:K6)</f>
        <v>13944</v>
      </c>
      <c r="L7" s="43"/>
      <c r="M7" s="107">
        <f>SUM(M6:M6)</f>
        <v>0</v>
      </c>
      <c r="N7" s="43"/>
      <c r="O7" s="107">
        <f>SUM(O6:O6)</f>
        <v>23240</v>
      </c>
      <c r="P7" s="43"/>
      <c r="Q7" s="107">
        <f>SUM(Q6:Q6)</f>
        <v>9296</v>
      </c>
      <c r="R7" s="107">
        <f>SUM(R6:R6)</f>
        <v>9260</v>
      </c>
      <c r="S7" s="107">
        <f>SUM(S6:S6)</f>
        <v>37184</v>
      </c>
    </row>
    <row r="8" s="76" customFormat="1" ht="25" customHeight="1" spans="1:20">
      <c r="A8" s="108" t="s">
        <v>24</v>
      </c>
      <c r="B8" s="109"/>
      <c r="C8" s="110"/>
      <c r="D8" s="109"/>
      <c r="E8" s="109"/>
      <c r="F8" s="109"/>
      <c r="G8" s="109"/>
      <c r="H8" s="111"/>
      <c r="I8" s="120"/>
      <c r="J8" s="111"/>
      <c r="K8" s="120"/>
      <c r="L8" s="111"/>
      <c r="M8" s="120"/>
      <c r="N8" s="111"/>
      <c r="O8" s="120"/>
      <c r="P8" s="111"/>
      <c r="Q8" s="120"/>
      <c r="R8" s="120"/>
      <c r="S8" s="120"/>
      <c r="T8" s="123"/>
    </row>
    <row r="9" s="73" customFormat="1" spans="2:19">
      <c r="B9" s="78"/>
      <c r="C9" s="79"/>
      <c r="D9" s="78"/>
      <c r="E9" s="80"/>
      <c r="F9" s="81"/>
      <c r="G9" s="112"/>
      <c r="H9" s="113"/>
      <c r="I9" s="121"/>
      <c r="J9" s="113"/>
      <c r="K9" s="121"/>
      <c r="L9" s="113"/>
      <c r="M9" s="121"/>
      <c r="N9" s="113"/>
      <c r="O9" s="121"/>
      <c r="P9" s="113"/>
      <c r="Q9" s="121"/>
      <c r="R9" s="121"/>
      <c r="S9" s="121"/>
    </row>
    <row r="10" s="73" customFormat="1" spans="2:19">
      <c r="B10" s="78"/>
      <c r="C10" s="79"/>
      <c r="D10" s="78"/>
      <c r="E10" s="80"/>
      <c r="F10" s="81"/>
      <c r="G10" s="112"/>
      <c r="H10" s="113"/>
      <c r="I10" s="121"/>
      <c r="J10" s="113"/>
      <c r="K10" s="121"/>
      <c r="L10" s="113"/>
      <c r="M10" s="121"/>
      <c r="N10" s="113"/>
      <c r="O10" s="121"/>
      <c r="P10" s="113"/>
      <c r="Q10" s="121"/>
      <c r="R10" s="121"/>
      <c r="S10" s="121"/>
    </row>
    <row r="11" s="73" customFormat="1" spans="2:19">
      <c r="B11" s="78"/>
      <c r="C11" s="79"/>
      <c r="D11" s="78"/>
      <c r="E11" s="80"/>
      <c r="F11" s="81"/>
      <c r="G11" s="112"/>
      <c r="H11" s="113"/>
      <c r="I11" s="121"/>
      <c r="J11" s="113"/>
      <c r="K11" s="121"/>
      <c r="L11" s="113"/>
      <c r="M11" s="121"/>
      <c r="N11" s="113"/>
      <c r="O11" s="121"/>
      <c r="P11" s="113"/>
      <c r="Q11" s="121"/>
      <c r="R11" s="121"/>
      <c r="S11" s="121"/>
    </row>
    <row r="12" s="77" customFormat="1" ht="12" spans="2:19">
      <c r="B12" s="114"/>
      <c r="C12" s="115"/>
      <c r="D12" s="114"/>
      <c r="E12" s="113"/>
      <c r="F12" s="112"/>
      <c r="G12" s="112"/>
      <c r="H12" s="113"/>
      <c r="I12" s="121"/>
      <c r="J12" s="113"/>
      <c r="K12" s="121"/>
      <c r="L12" s="113"/>
      <c r="M12" s="121"/>
      <c r="N12" s="113"/>
      <c r="O12" s="121"/>
      <c r="P12" s="113"/>
      <c r="Q12" s="121"/>
      <c r="R12" s="121"/>
      <c r="S12" s="121"/>
    </row>
    <row r="13" s="73" customFormat="1" spans="2:19">
      <c r="B13" s="78"/>
      <c r="C13" s="79"/>
      <c r="D13" s="78"/>
      <c r="E13" s="80"/>
      <c r="F13" s="81"/>
      <c r="G13" s="81"/>
      <c r="H13" s="80"/>
      <c r="I13" s="82"/>
      <c r="J13" s="80"/>
      <c r="K13" s="82"/>
      <c r="L13" s="80"/>
      <c r="M13" s="82"/>
      <c r="N13" s="80"/>
      <c r="O13" s="82"/>
      <c r="P13" s="80"/>
      <c r="Q13" s="82"/>
      <c r="R13" s="82"/>
      <c r="S13" s="82"/>
    </row>
    <row r="14" s="73" customFormat="1" spans="2:19">
      <c r="B14" s="78"/>
      <c r="C14" s="79"/>
      <c r="D14" s="78"/>
      <c r="E14" s="80"/>
      <c r="F14" s="81"/>
      <c r="G14" s="112"/>
      <c r="H14" s="113"/>
      <c r="I14" s="121"/>
      <c r="J14" s="113"/>
      <c r="K14" s="121"/>
      <c r="L14" s="113"/>
      <c r="M14" s="121"/>
      <c r="N14" s="113"/>
      <c r="O14" s="121"/>
      <c r="P14" s="113"/>
      <c r="Q14" s="121"/>
      <c r="R14" s="121"/>
      <c r="S14" s="121"/>
    </row>
  </sheetData>
  <mergeCells count="19">
    <mergeCell ref="A1:S1"/>
    <mergeCell ref="A2:C2"/>
    <mergeCell ref="Q2:S2"/>
    <mergeCell ref="H3:Q3"/>
    <mergeCell ref="H4:I4"/>
    <mergeCell ref="J4:K4"/>
    <mergeCell ref="L4:M4"/>
    <mergeCell ref="N4:O4"/>
    <mergeCell ref="P4:Q4"/>
    <mergeCell ref="A8:S8"/>
    <mergeCell ref="A3:A5"/>
    <mergeCell ref="B3:B5"/>
    <mergeCell ref="C3:C5"/>
    <mergeCell ref="D3:D5"/>
    <mergeCell ref="E3:E5"/>
    <mergeCell ref="F3:F5"/>
    <mergeCell ref="G3:G5"/>
    <mergeCell ref="R3:R5"/>
    <mergeCell ref="S3:S5"/>
  </mergeCells>
  <printOptions horizontalCentered="1"/>
  <pageMargins left="0.161111111111111" right="0.161111111111111" top="0.409027777777778" bottom="0.409027777777778" header="0.5" footer="0.1062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J5"/>
  <sheetViews>
    <sheetView workbookViewId="0">
      <pane ySplit="2" topLeftCell="A3" activePane="bottomLeft" state="frozen"/>
      <selection/>
      <selection pane="bottomLeft" activeCell="K12" sqref="K12"/>
    </sheetView>
  </sheetViews>
  <sheetFormatPr defaultColWidth="9" defaultRowHeight="14.25" outlineLevelRow="4"/>
  <cols>
    <col min="1" max="1" width="3.875" style="3" customWidth="1"/>
    <col min="2" max="2" width="5.125" style="4" customWidth="1"/>
    <col min="3" max="3" width="5.875" style="5" customWidth="1"/>
    <col min="4" max="4" width="3.875" style="6" customWidth="1"/>
    <col min="5" max="5" width="7.125" style="3" customWidth="1"/>
    <col min="6" max="6" width="8.875" style="3" customWidth="1"/>
    <col min="7" max="7" width="7.125" style="7" customWidth="1"/>
    <col min="8" max="8" width="7.125" style="4" customWidth="1"/>
    <col min="9" max="9" width="2.25" style="3" customWidth="1"/>
    <col min="10" max="10" width="7.125" style="8" customWidth="1"/>
    <col min="11" max="11" width="12" style="8" customWidth="1"/>
    <col min="12" max="12" width="7.375" style="9" customWidth="1"/>
    <col min="13" max="13" width="8.75" style="8" customWidth="1"/>
    <col min="14" max="14" width="6.625" style="8" customWidth="1"/>
    <col min="15" max="15" width="8.125" style="10" customWidth="1"/>
    <col min="16" max="16" width="8.75" style="11" customWidth="1"/>
    <col min="17" max="18" width="10.375" style="11" customWidth="1"/>
    <col min="19" max="19" width="8.75" style="11" customWidth="1"/>
    <col min="20" max="21" width="8.125" style="12" customWidth="1"/>
    <col min="22" max="22" width="7.375" style="12" customWidth="1"/>
    <col min="23" max="23" width="11.125" style="4" customWidth="1"/>
    <col min="24" max="24" width="7.375" style="7" customWidth="1"/>
    <col min="25" max="25" width="5.5" style="3" customWidth="1"/>
    <col min="26" max="26" width="3.875" style="7" customWidth="1"/>
    <col min="27" max="27" width="8.125" style="13" customWidth="1"/>
    <col min="28" max="28" width="7.375" style="14" customWidth="1"/>
    <col min="29" max="29" width="6.25" style="13" customWidth="1"/>
    <col min="30" max="30" width="7.375" style="13" customWidth="1"/>
    <col min="31" max="31" width="12.875" style="13" customWidth="1"/>
    <col min="32" max="32" width="7.625" style="15" customWidth="1"/>
    <col min="33" max="34" width="7.625" style="16" customWidth="1"/>
    <col min="35" max="35" width="9.375" style="17" customWidth="1"/>
    <col min="36" max="36" width="7.625" style="5" customWidth="1"/>
  </cols>
  <sheetData>
    <row r="1" ht="25" customHeight="1" spans="1:36">
      <c r="A1" s="18" t="s">
        <v>25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54" t="s">
        <v>26</v>
      </c>
      <c r="AG1" s="62"/>
      <c r="AH1" s="62"/>
      <c r="AI1" s="63"/>
      <c r="AJ1" s="64"/>
    </row>
    <row r="2" s="1" customFormat="1" ht="45" spans="1:36">
      <c r="A2" s="19" t="s">
        <v>27</v>
      </c>
      <c r="B2" s="19" t="s">
        <v>28</v>
      </c>
      <c r="C2" s="20" t="s">
        <v>29</v>
      </c>
      <c r="D2" s="21" t="s">
        <v>30</v>
      </c>
      <c r="E2" s="22" t="s">
        <v>31</v>
      </c>
      <c r="F2" s="19" t="s">
        <v>32</v>
      </c>
      <c r="G2" s="23" t="s">
        <v>33</v>
      </c>
      <c r="H2" s="19" t="s">
        <v>34</v>
      </c>
      <c r="I2" s="35" t="s">
        <v>35</v>
      </c>
      <c r="J2" s="36" t="s">
        <v>36</v>
      </c>
      <c r="K2" s="37" t="s">
        <v>37</v>
      </c>
      <c r="L2" s="38" t="s">
        <v>7</v>
      </c>
      <c r="M2" s="37" t="s">
        <v>38</v>
      </c>
      <c r="N2" s="37" t="s">
        <v>39</v>
      </c>
      <c r="O2" s="39" t="s">
        <v>40</v>
      </c>
      <c r="P2" s="40" t="s">
        <v>41</v>
      </c>
      <c r="Q2" s="40" t="s">
        <v>42</v>
      </c>
      <c r="R2" s="47" t="s">
        <v>43</v>
      </c>
      <c r="S2" s="47" t="s">
        <v>44</v>
      </c>
      <c r="T2" s="48" t="s">
        <v>45</v>
      </c>
      <c r="U2" s="48" t="s">
        <v>46</v>
      </c>
      <c r="V2" s="48" t="s">
        <v>47</v>
      </c>
      <c r="W2" s="49" t="s">
        <v>48</v>
      </c>
      <c r="X2" s="50" t="s">
        <v>49</v>
      </c>
      <c r="Y2" s="49" t="s">
        <v>50</v>
      </c>
      <c r="Z2" s="50" t="s">
        <v>51</v>
      </c>
      <c r="AA2" s="23" t="s">
        <v>52</v>
      </c>
      <c r="AB2" s="36" t="s">
        <v>53</v>
      </c>
      <c r="AC2" s="23" t="s">
        <v>54</v>
      </c>
      <c r="AD2" s="23" t="s">
        <v>55</v>
      </c>
      <c r="AE2" s="55" t="s">
        <v>51</v>
      </c>
      <c r="AF2" s="56" t="s">
        <v>56</v>
      </c>
      <c r="AG2" s="65" t="s">
        <v>57</v>
      </c>
      <c r="AH2" s="65" t="s">
        <v>58</v>
      </c>
      <c r="AI2" s="66" t="s">
        <v>59</v>
      </c>
      <c r="AJ2" s="67" t="s">
        <v>60</v>
      </c>
    </row>
    <row r="3" s="1" customFormat="1" ht="60.75" outlineLevel="2" spans="1:36">
      <c r="A3" s="24">
        <v>1</v>
      </c>
      <c r="B3" s="24" t="s">
        <v>61</v>
      </c>
      <c r="C3" s="25" t="s">
        <v>62</v>
      </c>
      <c r="D3" s="24"/>
      <c r="E3" s="26" t="s">
        <v>63</v>
      </c>
      <c r="F3" s="27" t="s">
        <v>64</v>
      </c>
      <c r="G3" s="28" t="s">
        <v>65</v>
      </c>
      <c r="H3" s="29" t="s">
        <v>20</v>
      </c>
      <c r="I3" s="41">
        <v>1</v>
      </c>
      <c r="J3" s="42">
        <v>83</v>
      </c>
      <c r="K3" s="43">
        <f>J3*10300</f>
        <v>854900</v>
      </c>
      <c r="L3" s="44" t="s">
        <v>66</v>
      </c>
      <c r="M3" s="43">
        <v>130.8</v>
      </c>
      <c r="N3" s="43">
        <v>654</v>
      </c>
      <c r="O3" s="43">
        <v>46480</v>
      </c>
      <c r="P3" s="43">
        <v>9296</v>
      </c>
      <c r="Q3" s="43">
        <f>O3*0.5</f>
        <v>23240</v>
      </c>
      <c r="R3" s="51">
        <f>O3-P3-Q3</f>
        <v>13944</v>
      </c>
      <c r="S3" s="51">
        <f>O3-P3</f>
        <v>37184</v>
      </c>
      <c r="T3" s="52">
        <v>44681</v>
      </c>
      <c r="U3" s="52">
        <v>45045</v>
      </c>
      <c r="V3" s="52">
        <v>44622</v>
      </c>
      <c r="W3" s="24" t="s">
        <v>67</v>
      </c>
      <c r="X3" s="28" t="s">
        <v>68</v>
      </c>
      <c r="Y3" s="42" t="s">
        <v>69</v>
      </c>
      <c r="Z3" s="28"/>
      <c r="AA3" s="28" t="s">
        <v>70</v>
      </c>
      <c r="AB3" s="57">
        <v>9296</v>
      </c>
      <c r="AC3" s="58" t="s">
        <v>63</v>
      </c>
      <c r="AD3" s="59" t="s">
        <v>71</v>
      </c>
      <c r="AE3" s="60" t="s">
        <v>72</v>
      </c>
      <c r="AF3" s="60"/>
      <c r="AG3" s="68"/>
      <c r="AH3" s="68"/>
      <c r="AI3" s="69"/>
      <c r="AJ3" s="70"/>
    </row>
    <row r="4" s="1" customFormat="1" ht="22.5" outlineLevel="1" spans="1:36">
      <c r="A4" s="24"/>
      <c r="B4" s="24"/>
      <c r="C4" s="30"/>
      <c r="D4" s="24"/>
      <c r="E4" s="28"/>
      <c r="F4" s="28"/>
      <c r="G4" s="28"/>
      <c r="H4" s="31" t="s">
        <v>73</v>
      </c>
      <c r="I4" s="24">
        <f>SUBTOTAL(9,I3:I3)</f>
        <v>1</v>
      </c>
      <c r="J4" s="43">
        <f>SUBTOTAL(9,J3:J3)</f>
        <v>83</v>
      </c>
      <c r="K4" s="43"/>
      <c r="L4" s="44"/>
      <c r="M4" s="43"/>
      <c r="N4" s="43"/>
      <c r="O4" s="43">
        <f>SUBTOTAL(9,O3:O3)</f>
        <v>46480</v>
      </c>
      <c r="P4" s="43">
        <f>SUBTOTAL(9,P3:P3)</f>
        <v>9296</v>
      </c>
      <c r="Q4" s="43">
        <f>SUBTOTAL(9,Q3:Q3)</f>
        <v>23240</v>
      </c>
      <c r="R4" s="51">
        <f>SUBTOTAL(9,R3:R3)</f>
        <v>13944</v>
      </c>
      <c r="S4" s="51">
        <f>SUBTOTAL(9,S3:S3)</f>
        <v>37184</v>
      </c>
      <c r="T4" s="52"/>
      <c r="U4" s="52"/>
      <c r="V4" s="52"/>
      <c r="W4" s="24"/>
      <c r="X4" s="28"/>
      <c r="Y4" s="28"/>
      <c r="Z4" s="28"/>
      <c r="AA4" s="28"/>
      <c r="AB4" s="43"/>
      <c r="AC4" s="28"/>
      <c r="AD4" s="28"/>
      <c r="AE4" s="60"/>
      <c r="AF4" s="60"/>
      <c r="AG4" s="68"/>
      <c r="AH4" s="68"/>
      <c r="AI4" s="69"/>
      <c r="AJ4" s="70"/>
    </row>
    <row r="5" s="2" customFormat="1" ht="36" customHeight="1" spans="1:36">
      <c r="A5" s="32"/>
      <c r="B5" s="32"/>
      <c r="C5" s="32"/>
      <c r="D5" s="32"/>
      <c r="E5" s="32"/>
      <c r="F5" s="32"/>
      <c r="G5" s="33"/>
      <c r="H5" s="34" t="s">
        <v>74</v>
      </c>
      <c r="I5" s="32">
        <f>SUBTOTAL(9,I3:I4)</f>
        <v>1</v>
      </c>
      <c r="J5" s="45">
        <f>SUBTOTAL(9,J3:J4)</f>
        <v>83</v>
      </c>
      <c r="K5" s="45"/>
      <c r="L5" s="46"/>
      <c r="M5" s="45"/>
      <c r="N5" s="45"/>
      <c r="O5" s="45">
        <f>SUBTOTAL(9,O3:O4)</f>
        <v>46480</v>
      </c>
      <c r="P5" s="45">
        <f>SUBTOTAL(9,P3:P4)</f>
        <v>9296</v>
      </c>
      <c r="Q5" s="45">
        <f>SUBTOTAL(9,Q3:Q4)</f>
        <v>23240</v>
      </c>
      <c r="R5" s="45">
        <f>SUBTOTAL(9,R3:R4)</f>
        <v>13944</v>
      </c>
      <c r="S5" s="51">
        <f>SUBTOTAL(9,S3:S4)</f>
        <v>37184</v>
      </c>
      <c r="T5" s="53"/>
      <c r="U5" s="53"/>
      <c r="V5" s="53"/>
      <c r="W5" s="32"/>
      <c r="X5" s="33"/>
      <c r="Y5" s="32"/>
      <c r="Z5" s="32"/>
      <c r="AA5" s="53"/>
      <c r="AB5" s="32"/>
      <c r="AC5" s="32"/>
      <c r="AD5" s="32"/>
      <c r="AE5" s="61"/>
      <c r="AF5" s="61"/>
      <c r="AG5" s="61"/>
      <c r="AH5" s="61"/>
      <c r="AI5" s="71"/>
      <c r="AJ5" s="72"/>
    </row>
  </sheetData>
  <autoFilter ref="A2:AJ4">
    <extLst/>
  </autoFilter>
  <sortState ref="A3:AL537">
    <sortCondition ref="H3:H537"/>
  </sortState>
  <mergeCells count="2">
    <mergeCell ref="A1:AE1"/>
    <mergeCell ref="AF1:AI1"/>
  </mergeCells>
  <printOptions horizontalCentered="1"/>
  <pageMargins left="0" right="0" top="0" bottom="0" header="0" footer="0"/>
  <pageSetup paperSize="9" scale="95" orientation="landscape" horizontalDpi="600" verticalDpi="180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高效农险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yangxiaolong08</dc:creator>
  <cp:lastModifiedBy>Gddddd.</cp:lastModifiedBy>
  <cp:revision>1</cp:revision>
  <dcterms:created xsi:type="dcterms:W3CDTF">2016-04-19T09:33:00Z</dcterms:created>
  <cp:lastPrinted>2020-08-10T06:23:00Z</cp:lastPrinted>
  <dcterms:modified xsi:type="dcterms:W3CDTF">2022-06-15T01:48:24Z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KSOReadingLayout">
    <vt:bool>false</vt:bool>
  </property>
  <property fmtid="{D5CDD505-2E9C-101B-9397-08002B2CF9AE}" pid="4" name="ICV">
    <vt:lpwstr>9363A11F3C3C429D9E985118132C087F</vt:lpwstr>
  </property>
</Properties>
</file>